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825" windowHeight="7680"/>
  </bookViews>
  <sheets>
    <sheet name="Build a Model" sheetId="1" r:id="rId1"/>
  </sheets>
  <definedNames>
    <definedName name="_xlnm.Print_Area" localSheetId="0">'Build a Model'!#REF!</definedName>
  </definedNames>
  <calcPr calcId="152511"/>
</workbook>
</file>

<file path=xl/calcChain.xml><?xml version="1.0" encoding="utf-8"?>
<calcChain xmlns="http://schemas.openxmlformats.org/spreadsheetml/2006/main">
  <c r="H57" i="1" l="1"/>
  <c r="H60" i="1" s="1"/>
  <c r="H51" i="1"/>
  <c r="H52" i="1"/>
  <c r="H53" i="1"/>
  <c r="H55" i="1"/>
  <c r="H43" i="1"/>
  <c r="H45" i="1"/>
  <c r="H46" i="1"/>
  <c r="H48" i="1"/>
  <c r="F43" i="1"/>
  <c r="F45" i="1"/>
  <c r="F46" i="1"/>
  <c r="F48" i="1"/>
  <c r="F51" i="1"/>
  <c r="F52" i="1"/>
  <c r="F53" i="1"/>
  <c r="F55" i="1"/>
  <c r="F57" i="1"/>
  <c r="F60" i="1" s="1"/>
  <c r="D62" i="1"/>
  <c r="C62" i="1"/>
  <c r="C41" i="1"/>
  <c r="D20" i="1"/>
  <c r="D42" i="1" s="1"/>
  <c r="F42" i="1" s="1"/>
  <c r="H42" i="1" s="1"/>
  <c r="C69" i="1"/>
  <c r="C71" i="1" s="1"/>
  <c r="C70" i="1"/>
  <c r="C72" i="1"/>
  <c r="C74" i="1"/>
  <c r="C97" i="1"/>
  <c r="C68" i="1"/>
  <c r="C82" i="1" s="1"/>
  <c r="C42" i="1"/>
  <c r="H47" i="1" l="1"/>
  <c r="C73" i="1"/>
  <c r="F54" i="1"/>
  <c r="F56" i="1" s="1"/>
  <c r="F61" i="1" s="1"/>
  <c r="H49" i="1"/>
  <c r="H54" i="1"/>
  <c r="H56" i="1" s="1"/>
  <c r="H61" i="1" s="1"/>
  <c r="F47" i="1"/>
  <c r="F49" i="1" s="1"/>
  <c r="D68" i="1"/>
  <c r="H62" i="1" l="1"/>
  <c r="D97" i="1"/>
  <c r="F97" i="1" s="1"/>
  <c r="H97" i="1" s="1"/>
  <c r="D82" i="1"/>
  <c r="F62" i="1"/>
</calcChain>
</file>

<file path=xl/sharedStrings.xml><?xml version="1.0" encoding="utf-8"?>
<sst xmlns="http://schemas.openxmlformats.org/spreadsheetml/2006/main" count="78" uniqueCount="71">
  <si>
    <t>Net income</t>
  </si>
  <si>
    <t>Accruals</t>
  </si>
  <si>
    <t>Net plant and equipment</t>
  </si>
  <si>
    <t>Inventories</t>
  </si>
  <si>
    <t>Accounts receivable</t>
  </si>
  <si>
    <t>Cash</t>
  </si>
  <si>
    <t>Earning before int. &amp; tax</t>
  </si>
  <si>
    <t>Depreciation</t>
  </si>
  <si>
    <t>Costs (except depreciation)</t>
  </si>
  <si>
    <t>Net Sales</t>
  </si>
  <si>
    <t>Projected</t>
  </si>
  <si>
    <t>Tax rate</t>
  </si>
  <si>
    <t>Value of operations</t>
  </si>
  <si>
    <t>Total current assets</t>
  </si>
  <si>
    <t>Total assets</t>
  </si>
  <si>
    <t>Earnings before taxes</t>
  </si>
  <si>
    <t>Taxes</t>
  </si>
  <si>
    <t>Short-term debt</t>
  </si>
  <si>
    <t>Total current liabilities</t>
  </si>
  <si>
    <t>Long-term debt</t>
  </si>
  <si>
    <t>Total liabilities</t>
  </si>
  <si>
    <t>Common stock</t>
  </si>
  <si>
    <t>Total common equity</t>
  </si>
  <si>
    <t>Total liabilities &amp; equity</t>
  </si>
  <si>
    <t>Liabilities &amp; Equity</t>
  </si>
  <si>
    <t>Valuation</t>
  </si>
  <si>
    <t>Net plant &amp; equipment</t>
  </si>
  <si>
    <t>Total intrinsic value of firm</t>
  </si>
  <si>
    <t>Assets</t>
  </si>
  <si>
    <t>Actual</t>
  </si>
  <si>
    <t xml:space="preserve">Calculation of Free Cash Flow </t>
  </si>
  <si>
    <t>Intrinsic value of equity</t>
  </si>
  <si>
    <t>WACC</t>
  </si>
  <si>
    <t>Inputs</t>
  </si>
  <si>
    <t>Short-term investments</t>
  </si>
  <si>
    <t>Retained earnings</t>
  </si>
  <si>
    <t>Interest expense</t>
  </si>
  <si>
    <t>Accounts payable</t>
  </si>
  <si>
    <t>Treasury stock</t>
  </si>
  <si>
    <t>Operating current assets</t>
  </si>
  <si>
    <t>Operating current liabilities</t>
  </si>
  <si>
    <t>Net operating working capital</t>
  </si>
  <si>
    <t>Total net operating capital</t>
  </si>
  <si>
    <t>Net operating profit after taxes</t>
  </si>
  <si>
    <t>Inv. in operating capital</t>
  </si>
  <si>
    <t>Free cash flow (FCF)</t>
  </si>
  <si>
    <t>Distribute as Repurchase</t>
  </si>
  <si>
    <t>Horizon value</t>
  </si>
  <si>
    <t>Number of shares</t>
  </si>
  <si>
    <t>Intrinsic price per share</t>
  </si>
  <si>
    <r>
      <t>+</t>
    </r>
    <r>
      <rPr>
        <b/>
        <u/>
        <sz val="10"/>
        <color indexed="18"/>
        <rFont val="Arial"/>
        <family val="2"/>
      </rPr>
      <t xml:space="preserve"> Value of nonoperating assets</t>
    </r>
  </si>
  <si>
    <r>
      <t>÷</t>
    </r>
    <r>
      <rPr>
        <b/>
        <u/>
        <sz val="10"/>
        <color indexed="18"/>
        <rFont val="Arial"/>
        <family val="2"/>
      </rPr>
      <t xml:space="preserve"> Number of shares</t>
    </r>
  </si>
  <si>
    <t>Projected: Prior to Distribution</t>
  </si>
  <si>
    <t>Distribute as Dividend</t>
  </si>
  <si>
    <t>Amount of distribution</t>
  </si>
  <si>
    <t>FCF constant growth rate</t>
  </si>
  <si>
    <r>
      <t>−</t>
    </r>
    <r>
      <rPr>
        <b/>
        <u/>
        <sz val="10"/>
        <color indexed="18"/>
        <rFont val="Arial"/>
        <family val="2"/>
      </rPr>
      <t xml:space="preserve"> Debt</t>
    </r>
  </si>
  <si>
    <t>Income Statement (Millions of Dollars)</t>
  </si>
  <si>
    <t>Balance Sheets (Millions of Dollars)</t>
  </si>
  <si>
    <t>c.   Caculate JCI's projected free cash flow; the tax rate is 40%.</t>
  </si>
  <si>
    <t>Check for balance:</t>
  </si>
  <si>
    <t>See below for calculations.</t>
  </si>
  <si>
    <t>Chapter:</t>
  </si>
  <si>
    <t>Problem:</t>
  </si>
  <si>
    <r>
      <t xml:space="preserve">J. Clark Inc. (JCI), a manufacturer and distributer of sports equipment, has grown until it has become a stable, mature company. Now JCI is planning its first distribution to shareholders. Shown below are the most recent year's financial statements and projections for the next year, 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 xml:space="preserve"> (JCI has a fiscal year ending on June 30).  JCI plans to liquidate $500 million of its short-term securities and distribute them on July 1, 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>, the first day of the next fiscal year, but has not yet decided whether to distribute with dividends or with stock repurchases.</t>
    </r>
  </si>
  <si>
    <r>
      <t xml:space="preserve">a.   Assume first that JCI distributes the $500 million as dividends. Fill in the missing values in the balance sheet column for July 1, 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 xml:space="preserve">, that is labeled "Distribute as Dividends." (Hint: Be sure that the balance sheets balance after you fill in the missing items. Also, assume JCI did not have to establish an account for dividends payable prior to the distribution.) </t>
    </r>
  </si>
  <si>
    <r>
      <t xml:space="preserve">b.   Now assume  that JCI distributes the $500 million through stock repurchases. Fill in the missing values in the balance sheet column for July 1, 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 xml:space="preserve">, that is labeled "Distribute as Repurchase."  (Hint: Be sure that the balance sheets balance after you fill in the missing items.) </t>
    </r>
  </si>
  <si>
    <r>
      <t>c.   Caculate JCI's horizon value for 6/30/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>. FCF is expected to grow at a constant rate of 6% and JCI's WACC is 11%. Calculate JCI's value of operations for 6/30/</t>
    </r>
    <r>
      <rPr>
        <b/>
        <sz val="10"/>
        <color rgb="FFFF0000"/>
        <rFont val="Arial"/>
        <family val="2"/>
      </rPr>
      <t>2015</t>
    </r>
    <r>
      <rPr>
        <b/>
        <sz val="10"/>
        <color indexed="12"/>
        <rFont val="Arial"/>
        <family val="2"/>
      </rPr>
      <t xml:space="preserve"> and 6/30/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>. (Hint: JCI's value of operations on 6/30/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 xml:space="preserve"> is equal to the horizon value.)</t>
    </r>
  </si>
  <si>
    <r>
      <t>d.   What is JCI's current intrinsic stock price (the price on 6/30/</t>
    </r>
    <r>
      <rPr>
        <b/>
        <sz val="10"/>
        <color rgb="FFFF0000"/>
        <rFont val="Arial"/>
        <family val="2"/>
      </rPr>
      <t>2015</t>
    </r>
    <r>
      <rPr>
        <b/>
        <sz val="10"/>
        <color indexed="12"/>
        <rFont val="Arial"/>
        <family val="2"/>
      </rPr>
      <t>)? What is the projected intrinsic stock price for 6/30/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>?</t>
    </r>
  </si>
  <si>
    <r>
      <t>e.   What is the projected intrinsic stock price on 7/1/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 xml:space="preserve"> if JCI distributes the cash as dividends?</t>
    </r>
  </si>
  <si>
    <r>
      <t>f.   What is the projected intrinsic stock price on 7/1/</t>
    </r>
    <r>
      <rPr>
        <b/>
        <sz val="10"/>
        <color rgb="FFFF0000"/>
        <rFont val="Arial"/>
        <family val="2"/>
      </rPr>
      <t>2016</t>
    </r>
    <r>
      <rPr>
        <b/>
        <sz val="10"/>
        <color indexed="12"/>
        <rFont val="Arial"/>
        <family val="2"/>
      </rPr>
      <t xml:space="preserve"> if JCI distributes the cash athrough stock repurchases? How many shares will remain outstanding after the repurchase?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</si>
</sst>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&quot;$&quot;#,##0_);[Red]\(&quot;$&quot;#,##0\)"/>
    <numFmt numFmtId="165" formatCode="&quot;$&quot;#,##0.00_);\(&quot;$&quot;#,##0.00\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.0%"/>
    <numFmt numFmtId="169" formatCode="&quot;$&quot;#,##0.00"/>
    <numFmt numFmtId="170" formatCode="#,##0.0"/>
    <numFmt numFmtId="171" formatCode="0.000%"/>
    <numFmt numFmtId="172" formatCode="_(* #,##0.0_);_(* \(#,##0.0\);_(* &quot;-&quot;?_);_(@_)"/>
    <numFmt numFmtId="173" formatCode="_(&quot;$&quot;* #,##0.0_);_(&quot;$&quot;* \(#,##0.0\);_(&quot;$&quot;* &quot;-&quot;_);_(@_)"/>
    <numFmt numFmtId="174" formatCode="m/d/yyyy;@"/>
    <numFmt numFmtId="175" formatCode="&quot;$&quot;#,##0.0"/>
    <numFmt numFmtId="176" formatCode="_(* #,##0_);_(* \(#,##0\);_(* &quot;-&quot;??_);_(@_)"/>
  </numFmts>
  <fonts count="24" x14ac:knownFonts="1">
    <font>
      <sz val="10"/>
      <name val="Times New Roman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 val="singleAccounting"/>
      <sz val="10"/>
      <name val="Arial"/>
      <family val="2"/>
    </font>
    <font>
      <b/>
      <i/>
      <sz val="10"/>
      <name val="Arial"/>
      <family val="2"/>
    </font>
    <font>
      <b/>
      <u val="doubleAccounting"/>
      <sz val="10"/>
      <name val="Arial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b/>
      <sz val="10"/>
      <color indexed="18"/>
      <name val="Arial"/>
      <family val="2"/>
    </font>
    <font>
      <b/>
      <i/>
      <sz val="10"/>
      <color indexed="18"/>
      <name val="Arial"/>
      <family val="2"/>
    </font>
    <font>
      <sz val="10"/>
      <color indexed="18"/>
      <name val="Arial"/>
      <family val="2"/>
    </font>
    <font>
      <b/>
      <u/>
      <sz val="11"/>
      <color indexed="18"/>
      <name val="Arial"/>
      <family val="2"/>
    </font>
    <font>
      <b/>
      <u/>
      <sz val="10"/>
      <color indexed="18"/>
      <name val="Arial"/>
      <family val="2"/>
    </font>
    <font>
      <b/>
      <u val="singleAccounting"/>
      <sz val="10"/>
      <color indexed="12"/>
      <name val="Arial"/>
      <family val="2"/>
    </font>
    <font>
      <b/>
      <u val="doubleAccounting"/>
      <sz val="10"/>
      <color indexed="12"/>
      <name val="Arial"/>
      <family val="2"/>
    </font>
    <font>
      <sz val="10"/>
      <color indexed="12"/>
      <name val="Arial"/>
      <family val="2"/>
    </font>
    <font>
      <b/>
      <sz val="8"/>
      <color indexed="18"/>
      <name val="Arial"/>
      <family val="2"/>
    </font>
    <font>
      <b/>
      <sz val="12"/>
      <color indexed="12"/>
      <name val="Arial"/>
      <family val="2"/>
    </font>
    <font>
      <b/>
      <sz val="10"/>
      <color indexed="16"/>
      <name val="Arial"/>
      <family val="2"/>
    </font>
    <font>
      <b/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Border="1" applyAlignment="1">
      <alignment horizontal="right"/>
    </xf>
    <xf numFmtId="175" fontId="2" fillId="0" borderId="0" xfId="2" applyNumberFormat="1" applyFont="1" applyFill="1" applyBorder="1" applyAlignment="1"/>
    <xf numFmtId="0" fontId="2" fillId="0" borderId="0" xfId="0" applyFont="1" applyFill="1" applyBorder="1" applyAlignment="1"/>
    <xf numFmtId="174" fontId="4" fillId="0" borderId="0" xfId="0" applyNumberFormat="1" applyFont="1" applyFill="1" applyBorder="1" applyAlignment="1">
      <alignment horizontal="right"/>
    </xf>
    <xf numFmtId="175" fontId="2" fillId="0" borderId="0" xfId="2" applyNumberFormat="1" applyFont="1" applyFill="1" applyBorder="1" applyAlignment="1">
      <alignment horizontal="right"/>
    </xf>
    <xf numFmtId="169" fontId="2" fillId="0" borderId="0" xfId="0" applyNumberFormat="1" applyFont="1" applyFill="1" applyBorder="1" applyAlignment="1">
      <alignment horizontal="right"/>
    </xf>
    <xf numFmtId="4" fontId="5" fillId="0" borderId="0" xfId="0" applyNumberFormat="1" applyFont="1" applyFill="1" applyBorder="1" applyAlignment="1">
      <alignment horizontal="right"/>
    </xf>
    <xf numFmtId="169" fontId="7" fillId="0" borderId="0" xfId="0" applyNumberFormat="1" applyFont="1" applyFill="1" applyBorder="1" applyAlignment="1">
      <alignment horizontal="right" vertical="center"/>
    </xf>
    <xf numFmtId="172" fontId="2" fillId="0" borderId="0" xfId="0" applyNumberFormat="1" applyFont="1" applyFill="1" applyBorder="1" applyAlignment="1"/>
    <xf numFmtId="0" fontId="2" fillId="0" borderId="0" xfId="0" applyFont="1" applyBorder="1" applyAlignment="1"/>
    <xf numFmtId="174" fontId="2" fillId="0" borderId="0" xfId="0" applyNumberFormat="1" applyFont="1" applyFill="1" applyBorder="1" applyAlignment="1">
      <alignment horizontal="center"/>
    </xf>
    <xf numFmtId="169" fontId="7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174" fontId="2" fillId="0" borderId="0" xfId="0" quotePrefix="1" applyNumberFormat="1" applyFont="1" applyFill="1" applyBorder="1" applyAlignment="1"/>
    <xf numFmtId="170" fontId="2" fillId="0" borderId="0" xfId="2" applyNumberFormat="1" applyFont="1" applyFill="1" applyBorder="1" applyAlignment="1"/>
    <xf numFmtId="170" fontId="5" fillId="0" borderId="0" xfId="1" applyNumberFormat="1" applyFont="1" applyFill="1" applyBorder="1" applyAlignment="1"/>
    <xf numFmtId="170" fontId="4" fillId="0" borderId="0" xfId="2" applyNumberFormat="1" applyFont="1" applyFill="1" applyBorder="1" applyAlignment="1"/>
    <xf numFmtId="175" fontId="7" fillId="0" borderId="0" xfId="2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left" wrapText="1"/>
    </xf>
    <xf numFmtId="171" fontId="3" fillId="0" borderId="0" xfId="3" applyNumberFormat="1" applyFont="1" applyFill="1" applyBorder="1" applyAlignment="1"/>
    <xf numFmtId="168" fontId="2" fillId="0" borderId="0" xfId="0" applyNumberFormat="1" applyFont="1" applyFill="1" applyBorder="1" applyAlignment="1">
      <alignment horizontal="right"/>
    </xf>
    <xf numFmtId="174" fontId="2" fillId="0" borderId="1" xfId="0" applyNumberFormat="1" applyFont="1" applyFill="1" applyBorder="1" applyAlignment="1">
      <alignment horizontal="right"/>
    </xf>
    <xf numFmtId="0" fontId="4" fillId="0" borderId="0" xfId="0" applyFont="1" applyBorder="1" applyAlignment="1"/>
    <xf numFmtId="169" fontId="4" fillId="0" borderId="0" xfId="0" applyNumberFormat="1" applyFont="1" applyFill="1" applyBorder="1" applyAlignment="1">
      <alignment horizontal="right"/>
    </xf>
    <xf numFmtId="165" fontId="2" fillId="0" borderId="0" xfId="2" applyNumberFormat="1" applyFont="1" applyFill="1" applyBorder="1" applyAlignment="1">
      <alignment horizontal="right"/>
    </xf>
    <xf numFmtId="165" fontId="2" fillId="0" borderId="0" xfId="2" applyNumberFormat="1" applyFont="1" applyFill="1" applyBorder="1" applyAlignment="1"/>
    <xf numFmtId="165" fontId="5" fillId="0" borderId="0" xfId="1" applyNumberFormat="1" applyFont="1" applyFill="1" applyBorder="1" applyAlignment="1"/>
    <xf numFmtId="165" fontId="4" fillId="0" borderId="0" xfId="2" applyNumberFormat="1" applyFont="1" applyFill="1" applyBorder="1" applyAlignment="1"/>
    <xf numFmtId="165" fontId="7" fillId="0" borderId="0" xfId="2" applyNumberFormat="1" applyFont="1" applyFill="1" applyBorder="1" applyAlignment="1">
      <alignment vertical="center"/>
    </xf>
    <xf numFmtId="165" fontId="4" fillId="0" borderId="0" xfId="2" applyNumberFormat="1" applyFont="1" applyFill="1" applyBorder="1" applyAlignment="1">
      <alignment horizontal="right"/>
    </xf>
    <xf numFmtId="165" fontId="7" fillId="0" borderId="0" xfId="2" applyNumberFormat="1" applyFont="1" applyFill="1" applyBorder="1" applyAlignment="1">
      <alignment horizontal="right" vertical="center"/>
    </xf>
    <xf numFmtId="165" fontId="2" fillId="2" borderId="0" xfId="2" applyNumberFormat="1" applyFont="1" applyFill="1" applyBorder="1" applyAlignment="1">
      <alignment horizontal="right"/>
    </xf>
    <xf numFmtId="174" fontId="2" fillId="0" borderId="1" xfId="0" applyNumberFormat="1" applyFont="1" applyFill="1" applyBorder="1" applyAlignment="1">
      <alignment horizontal="center"/>
    </xf>
    <xf numFmtId="9" fontId="8" fillId="0" borderId="0" xfId="3" applyNumberFormat="1" applyFont="1" applyFill="1" applyBorder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168" fontId="8" fillId="0" borderId="0" xfId="3" applyNumberFormat="1" applyFont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Border="1" applyAlignment="1"/>
    <xf numFmtId="0" fontId="11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/>
    <xf numFmtId="0" fontId="10" fillId="0" borderId="0" xfId="0" applyFont="1" applyFill="1" applyBorder="1" applyAlignment="1">
      <alignment horizontal="left"/>
    </xf>
    <xf numFmtId="0" fontId="13" fillId="0" borderId="0" xfId="0" quotePrefix="1" applyFont="1" applyFill="1" applyBorder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left" wrapText="1"/>
    </xf>
    <xf numFmtId="169" fontId="8" fillId="0" borderId="0" xfId="0" applyNumberFormat="1" applyFont="1" applyFill="1" applyBorder="1" applyAlignment="1">
      <alignment horizontal="right"/>
    </xf>
    <xf numFmtId="4" fontId="15" fillId="0" borderId="0" xfId="0" applyNumberFormat="1" applyFont="1" applyFill="1" applyBorder="1" applyAlignment="1">
      <alignment horizontal="right"/>
    </xf>
    <xf numFmtId="168" fontId="17" fillId="0" borderId="0" xfId="3" applyNumberFormat="1" applyFont="1" applyFill="1" applyBorder="1" applyAlignment="1"/>
    <xf numFmtId="171" fontId="17" fillId="0" borderId="0" xfId="3" applyNumberFormat="1" applyFont="1" applyFill="1" applyBorder="1" applyAlignment="1"/>
    <xf numFmtId="0" fontId="8" fillId="0" borderId="0" xfId="0" applyFont="1" applyFill="1" applyBorder="1" applyAlignment="1">
      <alignment horizontal="right"/>
    </xf>
    <xf numFmtId="169" fontId="8" fillId="2" borderId="0" xfId="0" applyNumberFormat="1" applyFont="1" applyFill="1" applyBorder="1" applyAlignment="1">
      <alignment horizontal="right" vertical="center"/>
    </xf>
    <xf numFmtId="175" fontId="2" fillId="2" borderId="0" xfId="2" applyNumberFormat="1" applyFont="1" applyFill="1" applyBorder="1" applyAlignment="1">
      <alignment horizontal="right"/>
    </xf>
    <xf numFmtId="170" fontId="4" fillId="2" borderId="0" xfId="2" applyNumberFormat="1" applyFont="1" applyFill="1" applyBorder="1" applyAlignment="1">
      <alignment horizontal="right"/>
    </xf>
    <xf numFmtId="4" fontId="4" fillId="2" borderId="0" xfId="2" applyNumberFormat="1" applyFont="1" applyFill="1" applyBorder="1" applyAlignment="1">
      <alignment horizontal="right"/>
    </xf>
    <xf numFmtId="169" fontId="7" fillId="2" borderId="0" xfId="2" applyNumberFormat="1" applyFont="1" applyFill="1" applyBorder="1" applyAlignment="1">
      <alignment horizontal="right" vertical="center"/>
    </xf>
    <xf numFmtId="173" fontId="2" fillId="0" borderId="0" xfId="2" applyNumberFormat="1" applyFont="1" applyFill="1" applyBorder="1" applyAlignment="1"/>
    <xf numFmtId="164" fontId="8" fillId="0" borderId="0" xfId="3" applyNumberFormat="1" applyFont="1" applyFill="1" applyBorder="1" applyAlignment="1">
      <alignment horizontal="right"/>
    </xf>
    <xf numFmtId="169" fontId="8" fillId="2" borderId="0" xfId="0" applyNumberFormat="1" applyFont="1" applyFill="1" applyBorder="1" applyAlignment="1">
      <alignment horizontal="right"/>
    </xf>
    <xf numFmtId="4" fontId="15" fillId="2" borderId="0" xfId="0" applyNumberFormat="1" applyFont="1" applyFill="1" applyBorder="1" applyAlignment="1">
      <alignment horizontal="right"/>
    </xf>
    <xf numFmtId="169" fontId="16" fillId="2" borderId="0" xfId="0" applyNumberFormat="1" applyFont="1" applyFill="1" applyBorder="1" applyAlignment="1">
      <alignment horizontal="right" vertical="center"/>
    </xf>
    <xf numFmtId="165" fontId="4" fillId="2" borderId="0" xfId="2" applyNumberFormat="1" applyFont="1" applyFill="1" applyBorder="1" applyAlignment="1">
      <alignment horizontal="right"/>
    </xf>
    <xf numFmtId="174" fontId="2" fillId="0" borderId="0" xfId="0" applyNumberFormat="1" applyFont="1" applyBorder="1" applyAlignment="1"/>
    <xf numFmtId="175" fontId="2" fillId="2" borderId="0" xfId="0" applyNumberFormat="1" applyFont="1" applyFill="1" applyBorder="1" applyAlignment="1"/>
    <xf numFmtId="4" fontId="2" fillId="2" borderId="0" xfId="0" applyNumberFormat="1" applyFont="1" applyFill="1" applyBorder="1" applyAlignment="1"/>
    <xf numFmtId="175" fontId="4" fillId="2" borderId="0" xfId="2" applyNumberFormat="1" applyFont="1" applyFill="1" applyBorder="1" applyAlignment="1">
      <alignment horizontal="right"/>
    </xf>
    <xf numFmtId="0" fontId="10" fillId="0" borderId="0" xfId="0" applyFont="1"/>
    <xf numFmtId="22" fontId="18" fillId="0" borderId="0" xfId="0" applyNumberFormat="1" applyFont="1"/>
    <xf numFmtId="14" fontId="2" fillId="0" borderId="0" xfId="0" applyNumberFormat="1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 wrapText="1"/>
    </xf>
    <xf numFmtId="14" fontId="8" fillId="0" borderId="1" xfId="0" applyNumberFormat="1" applyFont="1" applyFill="1" applyBorder="1" applyAlignment="1">
      <alignment horizontal="right"/>
    </xf>
    <xf numFmtId="165" fontId="8" fillId="0" borderId="0" xfId="2" applyNumberFormat="1" applyFont="1" applyFill="1" applyBorder="1" applyAlignment="1">
      <alignment horizontal="right"/>
    </xf>
    <xf numFmtId="165" fontId="8" fillId="0" borderId="0" xfId="2" applyNumberFormat="1" applyFont="1" applyFill="1" applyBorder="1" applyAlignment="1"/>
    <xf numFmtId="165" fontId="15" fillId="0" borderId="0" xfId="1" applyNumberFormat="1" applyFont="1" applyFill="1" applyBorder="1" applyAlignment="1"/>
    <xf numFmtId="165" fontId="21" fillId="0" borderId="0" xfId="2" applyNumberFormat="1" applyFont="1" applyFill="1" applyBorder="1" applyAlignment="1"/>
    <xf numFmtId="165" fontId="16" fillId="0" borderId="0" xfId="2" applyNumberFormat="1" applyFont="1" applyFill="1" applyBorder="1" applyAlignment="1">
      <alignment vertical="center"/>
    </xf>
    <xf numFmtId="168" fontId="8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8" fillId="0" borderId="0" xfId="0" applyFont="1" applyAlignment="1">
      <alignment horizontal="left" vertical="center" wrapText="1"/>
    </xf>
    <xf numFmtId="0" fontId="3" fillId="0" borderId="0" xfId="0" applyFont="1"/>
    <xf numFmtId="0" fontId="22" fillId="0" borderId="0" xfId="0" applyFont="1" applyFill="1"/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9" fillId="0" borderId="0" xfId="0" applyFont="1" applyAlignment="1"/>
    <xf numFmtId="0" fontId="19" fillId="0" borderId="0" xfId="0" applyFont="1" applyAlignment="1">
      <alignment horizontal="left" indent="1"/>
    </xf>
    <xf numFmtId="165" fontId="2" fillId="0" borderId="0" xfId="0" applyNumberFormat="1" applyFont="1" applyBorder="1" applyAlignment="1"/>
    <xf numFmtId="14" fontId="23" fillId="0" borderId="1" xfId="0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center" wrapText="1"/>
    </xf>
    <xf numFmtId="175" fontId="2" fillId="0" borderId="0" xfId="2" applyNumberFormat="1" applyFont="1" applyFill="1" applyBorder="1" applyAlignment="1">
      <alignment horizontal="center" vertical="center" wrapText="1"/>
    </xf>
    <xf numFmtId="175" fontId="2" fillId="0" borderId="0" xfId="2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2"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3"/>
      </font>
      <fill>
        <patternFill>
          <bgColor indexed="5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abSelected="1" zoomScaleNormal="100" zoomScaleSheetLayoutView="100" workbookViewId="0">
      <selection activeCell="A6" sqref="A6:I10"/>
    </sheetView>
  </sheetViews>
  <sheetFormatPr defaultColWidth="9.33203125" defaultRowHeight="12.75" x14ac:dyDescent="0.2"/>
  <cols>
    <col min="1" max="1" width="14.6640625" style="10" customWidth="1"/>
    <col min="2" max="2" width="23.33203125" style="10" customWidth="1"/>
    <col min="3" max="3" width="16" style="10" customWidth="1"/>
    <col min="4" max="4" width="15" style="10" customWidth="1"/>
    <col min="5" max="5" width="6.6640625" style="10" customWidth="1"/>
    <col min="6" max="6" width="13" style="10" customWidth="1"/>
    <col min="7" max="7" width="9.83203125" style="10" customWidth="1"/>
    <col min="8" max="8" width="13.33203125" style="10" customWidth="1"/>
    <col min="9" max="9" width="12.83203125" style="10" customWidth="1"/>
    <col min="10" max="16384" width="9.33203125" style="10"/>
  </cols>
  <sheetData>
    <row r="1" spans="1:9" ht="15.75" x14ac:dyDescent="0.25">
      <c r="A1" s="92"/>
      <c r="B1" s="92"/>
      <c r="C1" s="72"/>
      <c r="D1" s="72"/>
      <c r="E1" s="72"/>
      <c r="F1" s="73"/>
      <c r="G1" s="72"/>
      <c r="H1" s="72"/>
      <c r="I1" s="74"/>
    </row>
    <row r="2" spans="1:9" ht="15.75" x14ac:dyDescent="0.25">
      <c r="A2" s="92" t="s">
        <v>62</v>
      </c>
      <c r="B2" s="93">
        <v>15</v>
      </c>
      <c r="C2" s="72"/>
      <c r="D2" s="72"/>
      <c r="E2" s="72"/>
      <c r="F2" s="72"/>
      <c r="G2" s="72"/>
      <c r="H2" s="72"/>
      <c r="I2" s="72"/>
    </row>
    <row r="3" spans="1:9" ht="15.75" x14ac:dyDescent="0.25">
      <c r="A3" s="92" t="s">
        <v>63</v>
      </c>
      <c r="B3" s="93">
        <v>13</v>
      </c>
      <c r="C3" s="92"/>
      <c r="D3" s="92"/>
      <c r="E3" s="92"/>
      <c r="F3" s="92"/>
      <c r="G3" s="92"/>
      <c r="H3" s="92"/>
      <c r="I3" s="92"/>
    </row>
    <row r="4" spans="1:9" x14ac:dyDescent="0.2">
      <c r="A4" s="75"/>
      <c r="B4" s="75"/>
      <c r="C4" s="76"/>
      <c r="D4" s="76"/>
      <c r="E4" s="76"/>
      <c r="F4" s="76"/>
      <c r="G4" s="76"/>
      <c r="H4" s="76"/>
      <c r="I4" s="76"/>
    </row>
    <row r="5" spans="1:9" x14ac:dyDescent="0.2">
      <c r="A5" s="77"/>
      <c r="B5" s="77"/>
      <c r="C5" s="72"/>
      <c r="D5" s="72"/>
      <c r="E5" s="72"/>
      <c r="F5" s="72"/>
      <c r="G5" s="72"/>
      <c r="H5" s="72"/>
      <c r="I5" s="72"/>
    </row>
    <row r="6" spans="1:9" ht="12.75" customHeight="1" x14ac:dyDescent="0.2">
      <c r="A6" s="96" t="s">
        <v>64</v>
      </c>
      <c r="B6" s="96"/>
      <c r="C6" s="96"/>
      <c r="D6" s="96"/>
      <c r="E6" s="96"/>
      <c r="F6" s="96"/>
      <c r="G6" s="96"/>
      <c r="H6" s="96"/>
      <c r="I6" s="96"/>
    </row>
    <row r="7" spans="1:9" x14ac:dyDescent="0.2">
      <c r="A7" s="96"/>
      <c r="B7" s="96"/>
      <c r="C7" s="96"/>
      <c r="D7" s="96"/>
      <c r="E7" s="96"/>
      <c r="F7" s="96"/>
      <c r="G7" s="96"/>
      <c r="H7" s="96"/>
      <c r="I7" s="96"/>
    </row>
    <row r="8" spans="1:9" x14ac:dyDescent="0.2">
      <c r="A8" s="96"/>
      <c r="B8" s="96"/>
      <c r="C8" s="96"/>
      <c r="D8" s="96"/>
      <c r="E8" s="96"/>
      <c r="F8" s="96"/>
      <c r="G8" s="96"/>
      <c r="H8" s="96"/>
      <c r="I8" s="96"/>
    </row>
    <row r="9" spans="1:9" x14ac:dyDescent="0.2">
      <c r="A9" s="96"/>
      <c r="B9" s="96"/>
      <c r="C9" s="96"/>
      <c r="D9" s="96"/>
      <c r="E9" s="96"/>
      <c r="F9" s="96"/>
      <c r="G9" s="96"/>
      <c r="H9" s="96"/>
      <c r="I9" s="96"/>
    </row>
    <row r="10" spans="1:9" x14ac:dyDescent="0.2">
      <c r="A10" s="96"/>
      <c r="B10" s="96"/>
      <c r="C10" s="96"/>
      <c r="D10" s="96"/>
      <c r="E10" s="96"/>
      <c r="F10" s="96"/>
      <c r="G10" s="96"/>
      <c r="H10" s="96"/>
      <c r="I10" s="96"/>
    </row>
    <row r="11" spans="1:9" x14ac:dyDescent="0.2">
      <c r="A11" s="78"/>
      <c r="B11" s="78"/>
      <c r="C11" s="78"/>
      <c r="D11" s="78"/>
      <c r="E11" s="78"/>
      <c r="F11" s="78"/>
      <c r="G11" s="78"/>
      <c r="H11" s="78"/>
      <c r="I11" s="78"/>
    </row>
    <row r="12" spans="1:9" x14ac:dyDescent="0.2">
      <c r="A12" s="38" t="s">
        <v>33</v>
      </c>
      <c r="B12" s="38"/>
      <c r="C12" s="36"/>
      <c r="D12" s="36"/>
      <c r="E12" s="88"/>
    </row>
    <row r="13" spans="1:9" x14ac:dyDescent="0.2">
      <c r="A13" s="40" t="s">
        <v>54</v>
      </c>
      <c r="B13" s="40"/>
      <c r="C13" s="63">
        <v>500</v>
      </c>
      <c r="D13" s="36"/>
      <c r="E13" s="88"/>
    </row>
    <row r="14" spans="1:9" x14ac:dyDescent="0.2">
      <c r="A14" s="40" t="s">
        <v>11</v>
      </c>
      <c r="B14" s="40"/>
      <c r="C14" s="36">
        <v>0.4</v>
      </c>
      <c r="D14" s="36"/>
      <c r="E14" s="88"/>
    </row>
    <row r="15" spans="1:9" x14ac:dyDescent="0.2">
      <c r="A15" s="40" t="s">
        <v>32</v>
      </c>
      <c r="B15" s="40"/>
      <c r="C15" s="39">
        <v>0.11</v>
      </c>
      <c r="D15" s="89"/>
      <c r="E15" s="88"/>
    </row>
    <row r="16" spans="1:9" x14ac:dyDescent="0.2">
      <c r="A16" s="40" t="s">
        <v>48</v>
      </c>
      <c r="B16" s="40"/>
      <c r="C16" s="37">
        <v>1000</v>
      </c>
      <c r="D16" s="23"/>
      <c r="E16" s="88"/>
    </row>
    <row r="17" spans="1:8" x14ac:dyDescent="0.2">
      <c r="A17" s="40" t="s">
        <v>55</v>
      </c>
      <c r="B17" s="40"/>
      <c r="C17" s="85">
        <v>0.06</v>
      </c>
      <c r="D17" s="23"/>
      <c r="E17" s="88"/>
    </row>
    <row r="18" spans="1:8" x14ac:dyDescent="0.2">
      <c r="A18" s="40"/>
      <c r="B18" s="40"/>
      <c r="C18" s="85"/>
      <c r="D18" s="23"/>
      <c r="E18" s="88"/>
    </row>
    <row r="19" spans="1:8" x14ac:dyDescent="0.2">
      <c r="A19" s="40"/>
      <c r="B19" s="40"/>
      <c r="C19" s="23" t="s">
        <v>29</v>
      </c>
      <c r="D19" s="85" t="s">
        <v>10</v>
      </c>
      <c r="E19" s="88"/>
    </row>
    <row r="20" spans="1:8" x14ac:dyDescent="0.2">
      <c r="A20" s="38" t="s">
        <v>57</v>
      </c>
      <c r="B20" s="38"/>
      <c r="C20" s="95">
        <v>42185</v>
      </c>
      <c r="D20" s="79">
        <f>DATE(YEAR(C20)+1,MONTH(C20),DAY(C20))</f>
        <v>42551</v>
      </c>
      <c r="E20" s="15"/>
    </row>
    <row r="21" spans="1:8" ht="12.75" customHeight="1" x14ac:dyDescent="0.2">
      <c r="A21" s="40" t="s">
        <v>9</v>
      </c>
      <c r="B21" s="40"/>
      <c r="C21" s="27">
        <v>20000</v>
      </c>
      <c r="D21" s="80">
        <v>21200</v>
      </c>
      <c r="E21" s="2"/>
    </row>
    <row r="22" spans="1:8" x14ac:dyDescent="0.2">
      <c r="A22" s="40" t="s">
        <v>8</v>
      </c>
      <c r="B22" s="40"/>
      <c r="C22" s="28">
        <v>16000</v>
      </c>
      <c r="D22" s="81">
        <v>16960</v>
      </c>
      <c r="E22" s="16"/>
    </row>
    <row r="23" spans="1:8" ht="15" x14ac:dyDescent="0.35">
      <c r="A23" s="40" t="s">
        <v>7</v>
      </c>
      <c r="B23" s="40"/>
      <c r="C23" s="29">
        <v>1300</v>
      </c>
      <c r="D23" s="82">
        <v>1378</v>
      </c>
      <c r="E23" s="17"/>
    </row>
    <row r="24" spans="1:8" x14ac:dyDescent="0.2">
      <c r="A24" s="40" t="s">
        <v>6</v>
      </c>
      <c r="B24" s="40"/>
      <c r="C24" s="28">
        <v>2700</v>
      </c>
      <c r="D24" s="81">
        <v>2862</v>
      </c>
      <c r="E24" s="2"/>
    </row>
    <row r="25" spans="1:8" x14ac:dyDescent="0.2">
      <c r="A25" s="40" t="s">
        <v>36</v>
      </c>
      <c r="B25" s="40"/>
      <c r="C25" s="30">
        <v>150</v>
      </c>
      <c r="D25" s="83">
        <v>152.81818181820509</v>
      </c>
      <c r="E25" s="18"/>
    </row>
    <row r="26" spans="1:8" x14ac:dyDescent="0.2">
      <c r="A26" s="40" t="s">
        <v>15</v>
      </c>
      <c r="B26" s="40"/>
      <c r="C26" s="28">
        <v>2550</v>
      </c>
      <c r="D26" s="81">
        <v>2709.1818181817948</v>
      </c>
      <c r="E26" s="2"/>
    </row>
    <row r="27" spans="1:8" x14ac:dyDescent="0.2">
      <c r="A27" s="40" t="s">
        <v>16</v>
      </c>
      <c r="B27" s="40"/>
      <c r="C27" s="30">
        <v>1020</v>
      </c>
      <c r="D27" s="83">
        <v>1083.672727272718</v>
      </c>
      <c r="E27" s="18"/>
    </row>
    <row r="28" spans="1:8" ht="19.5" customHeight="1" x14ac:dyDescent="0.2">
      <c r="A28" s="42" t="s">
        <v>0</v>
      </c>
      <c r="B28" s="42"/>
      <c r="C28" s="31">
        <v>1530</v>
      </c>
      <c r="D28" s="84">
        <v>1625.5090909090768</v>
      </c>
      <c r="E28" s="19"/>
    </row>
    <row r="29" spans="1:8" ht="15" x14ac:dyDescent="0.2">
      <c r="A29" s="42"/>
      <c r="B29" s="42"/>
      <c r="C29" s="31"/>
      <c r="D29" s="31"/>
      <c r="E29" s="19"/>
    </row>
    <row r="30" spans="1:8" ht="12.75" customHeight="1" x14ac:dyDescent="0.2">
      <c r="A30" s="96" t="s">
        <v>65</v>
      </c>
      <c r="B30" s="96"/>
      <c r="C30" s="96"/>
      <c r="D30" s="96"/>
      <c r="E30" s="96"/>
      <c r="F30" s="96"/>
      <c r="G30" s="96"/>
      <c r="H30" s="96"/>
    </row>
    <row r="31" spans="1:8" ht="12.75" customHeight="1" x14ac:dyDescent="0.2">
      <c r="A31" s="96"/>
      <c r="B31" s="96"/>
      <c r="C31" s="96"/>
      <c r="D31" s="96"/>
      <c r="E31" s="96"/>
      <c r="F31" s="96"/>
      <c r="G31" s="96"/>
      <c r="H31" s="96"/>
    </row>
    <row r="32" spans="1:8" x14ac:dyDescent="0.2">
      <c r="A32" s="96"/>
      <c r="B32" s="96"/>
      <c r="C32" s="96"/>
      <c r="D32" s="96"/>
      <c r="E32" s="96"/>
      <c r="F32" s="96"/>
      <c r="G32" s="96"/>
      <c r="H32" s="96"/>
    </row>
    <row r="33" spans="1:8" x14ac:dyDescent="0.2">
      <c r="A33" s="96"/>
      <c r="B33" s="96"/>
      <c r="C33" s="96"/>
      <c r="D33" s="96"/>
      <c r="E33" s="96"/>
      <c r="F33" s="96"/>
      <c r="G33" s="96"/>
      <c r="H33" s="96"/>
    </row>
    <row r="34" spans="1:8" ht="38.25" x14ac:dyDescent="0.2">
      <c r="A34" s="90" t="s">
        <v>61</v>
      </c>
      <c r="B34" s="90"/>
      <c r="C34" s="87"/>
      <c r="D34" s="87"/>
      <c r="E34" s="87"/>
      <c r="F34" s="87"/>
      <c r="G34" s="87"/>
      <c r="H34" s="87"/>
    </row>
    <row r="35" spans="1:8" x14ac:dyDescent="0.2">
      <c r="A35" s="96" t="s">
        <v>66</v>
      </c>
      <c r="B35" s="96"/>
      <c r="C35" s="96"/>
      <c r="D35" s="96"/>
      <c r="E35" s="96"/>
      <c r="F35" s="96"/>
      <c r="G35" s="96"/>
      <c r="H35" s="96"/>
    </row>
    <row r="36" spans="1:8" x14ac:dyDescent="0.2">
      <c r="A36" s="96"/>
      <c r="B36" s="96"/>
      <c r="C36" s="96"/>
      <c r="D36" s="96"/>
      <c r="E36" s="96"/>
      <c r="F36" s="96"/>
      <c r="G36" s="96"/>
      <c r="H36" s="96"/>
    </row>
    <row r="37" spans="1:8" x14ac:dyDescent="0.2">
      <c r="A37" s="96"/>
      <c r="B37" s="96"/>
      <c r="C37" s="96"/>
      <c r="D37" s="96"/>
      <c r="E37" s="96"/>
      <c r="F37" s="96"/>
      <c r="G37" s="96"/>
      <c r="H37" s="96"/>
    </row>
    <row r="38" spans="1:8" x14ac:dyDescent="0.2">
      <c r="A38" s="87"/>
      <c r="B38" s="91"/>
      <c r="C38" s="87"/>
      <c r="D38" s="87"/>
      <c r="E38" s="87"/>
      <c r="F38" s="87"/>
      <c r="G38" s="87"/>
      <c r="H38" s="87"/>
    </row>
    <row r="39" spans="1:8" ht="15" x14ac:dyDescent="0.2">
      <c r="A39" s="42"/>
      <c r="B39" s="42"/>
      <c r="C39" s="31"/>
      <c r="D39" s="97" t="s">
        <v>52</v>
      </c>
      <c r="E39" s="19"/>
      <c r="F39" s="97" t="s">
        <v>53</v>
      </c>
      <c r="G39" s="20"/>
      <c r="H39" s="97" t="s">
        <v>46</v>
      </c>
    </row>
    <row r="40" spans="1:8" x14ac:dyDescent="0.2">
      <c r="A40" s="41"/>
      <c r="B40" s="41"/>
      <c r="C40" s="62"/>
      <c r="D40" s="97"/>
      <c r="E40" s="62"/>
      <c r="F40" s="97"/>
      <c r="G40" s="20"/>
      <c r="H40" s="97"/>
    </row>
    <row r="41" spans="1:8" x14ac:dyDescent="0.2">
      <c r="A41" s="38" t="s">
        <v>58</v>
      </c>
      <c r="B41" s="38"/>
      <c r="C41" s="23" t="str">
        <f>C19</f>
        <v>Actual</v>
      </c>
      <c r="D41" s="97"/>
      <c r="E41" s="13"/>
      <c r="F41" s="97"/>
      <c r="G41" s="20"/>
      <c r="H41" s="97"/>
    </row>
    <row r="42" spans="1:8" x14ac:dyDescent="0.2">
      <c r="A42" s="41" t="s">
        <v>28</v>
      </c>
      <c r="B42" s="41"/>
      <c r="C42" s="4">
        <f>C20</f>
        <v>42185</v>
      </c>
      <c r="D42" s="4">
        <f>D20</f>
        <v>42551</v>
      </c>
      <c r="F42" s="4">
        <f>D42+1</f>
        <v>42552</v>
      </c>
      <c r="H42" s="4">
        <f>F42+1</f>
        <v>42553</v>
      </c>
    </row>
    <row r="43" spans="1:8" x14ac:dyDescent="0.2">
      <c r="A43" s="40" t="s">
        <v>5</v>
      </c>
      <c r="B43" s="40"/>
      <c r="C43" s="27">
        <v>160</v>
      </c>
      <c r="D43" s="27">
        <v>169.6</v>
      </c>
      <c r="F43" s="27">
        <f>D43</f>
        <v>169.6</v>
      </c>
      <c r="H43" s="27">
        <f>D43</f>
        <v>169.6</v>
      </c>
    </row>
    <row r="44" spans="1:8" x14ac:dyDescent="0.2">
      <c r="A44" s="40" t="s">
        <v>34</v>
      </c>
      <c r="B44" s="40"/>
      <c r="C44" s="27">
        <v>200</v>
      </c>
      <c r="D44" s="27">
        <v>640.00000000000682</v>
      </c>
      <c r="F44" s="34"/>
      <c r="H44" s="34"/>
    </row>
    <row r="45" spans="1:8" x14ac:dyDescent="0.2">
      <c r="A45" s="40" t="s">
        <v>4</v>
      </c>
      <c r="B45" s="40"/>
      <c r="C45" s="27">
        <v>2000</v>
      </c>
      <c r="D45" s="27">
        <v>2120</v>
      </c>
      <c r="F45" s="27">
        <f>D45</f>
        <v>2120</v>
      </c>
      <c r="H45" s="27">
        <f>D45</f>
        <v>2120</v>
      </c>
    </row>
    <row r="46" spans="1:8" x14ac:dyDescent="0.2">
      <c r="A46" s="40" t="s">
        <v>3</v>
      </c>
      <c r="B46" s="40"/>
      <c r="C46" s="32">
        <v>3000</v>
      </c>
      <c r="D46" s="32">
        <v>3180</v>
      </c>
      <c r="F46" s="32">
        <f>D46</f>
        <v>3180</v>
      </c>
      <c r="H46" s="32">
        <f>D46</f>
        <v>3180</v>
      </c>
    </row>
    <row r="47" spans="1:8" x14ac:dyDescent="0.2">
      <c r="A47" s="43" t="s">
        <v>13</v>
      </c>
      <c r="B47" s="43"/>
      <c r="C47" s="27">
        <v>5360</v>
      </c>
      <c r="D47" s="27">
        <v>6109.6000000000067</v>
      </c>
      <c r="F47" s="27">
        <f>SUM(F43:F46)</f>
        <v>5469.6</v>
      </c>
      <c r="H47" s="27">
        <f>SUM(H43:H46)</f>
        <v>5469.6</v>
      </c>
    </row>
    <row r="48" spans="1:8" x14ac:dyDescent="0.2">
      <c r="A48" s="40" t="s">
        <v>2</v>
      </c>
      <c r="B48" s="40"/>
      <c r="C48" s="32">
        <v>13000</v>
      </c>
      <c r="D48" s="32">
        <v>13780</v>
      </c>
      <c r="F48" s="32">
        <f>D48</f>
        <v>13780</v>
      </c>
      <c r="H48" s="32">
        <f>D48</f>
        <v>13780</v>
      </c>
    </row>
    <row r="49" spans="1:9" ht="15" x14ac:dyDescent="0.2">
      <c r="A49" s="42" t="s">
        <v>14</v>
      </c>
      <c r="B49" s="42"/>
      <c r="C49" s="33">
        <v>18360</v>
      </c>
      <c r="D49" s="33">
        <v>19889.599999999999</v>
      </c>
      <c r="F49" s="33">
        <f>SUM(F47:F48)</f>
        <v>19249.599999999999</v>
      </c>
      <c r="H49" s="33">
        <f>SUM(H47:H48)</f>
        <v>19249.599999999999</v>
      </c>
    </row>
    <row r="50" spans="1:9" x14ac:dyDescent="0.2">
      <c r="A50" s="41" t="s">
        <v>24</v>
      </c>
      <c r="B50" s="41"/>
      <c r="C50" s="26"/>
      <c r="D50" s="26"/>
      <c r="F50" s="26"/>
      <c r="H50" s="26"/>
    </row>
    <row r="51" spans="1:9" x14ac:dyDescent="0.2">
      <c r="A51" s="40" t="s">
        <v>37</v>
      </c>
      <c r="B51" s="40"/>
      <c r="C51" s="27">
        <v>1000</v>
      </c>
      <c r="D51" s="27">
        <v>1060</v>
      </c>
      <c r="F51" s="27">
        <f>D51</f>
        <v>1060</v>
      </c>
      <c r="H51" s="27">
        <f>D51</f>
        <v>1060</v>
      </c>
    </row>
    <row r="52" spans="1:9" x14ac:dyDescent="0.2">
      <c r="A52" s="40" t="s">
        <v>1</v>
      </c>
      <c r="B52" s="40"/>
      <c r="C52" s="27">
        <v>2000</v>
      </c>
      <c r="D52" s="27">
        <v>2120</v>
      </c>
      <c r="F52" s="27">
        <f>D52</f>
        <v>2120</v>
      </c>
      <c r="G52" s="25"/>
      <c r="H52" s="27">
        <f>D52</f>
        <v>2120</v>
      </c>
    </row>
    <row r="53" spans="1:9" x14ac:dyDescent="0.2">
      <c r="A53" s="40" t="s">
        <v>17</v>
      </c>
      <c r="B53" s="40"/>
      <c r="C53" s="32">
        <v>400</v>
      </c>
      <c r="D53" s="32">
        <v>0</v>
      </c>
      <c r="F53" s="32">
        <f>D53</f>
        <v>0</v>
      </c>
      <c r="H53" s="32">
        <f>D53</f>
        <v>0</v>
      </c>
    </row>
    <row r="54" spans="1:9" ht="20.25" customHeight="1" x14ac:dyDescent="0.2">
      <c r="A54" s="43" t="s">
        <v>18</v>
      </c>
      <c r="B54" s="43"/>
      <c r="C54" s="27">
        <v>3400</v>
      </c>
      <c r="D54" s="27">
        <v>3180</v>
      </c>
      <c r="F54" s="27">
        <f>SUM(F51:F53)</f>
        <v>3180</v>
      </c>
      <c r="H54" s="27">
        <f>SUM(H51:H53)</f>
        <v>3180</v>
      </c>
    </row>
    <row r="55" spans="1:9" x14ac:dyDescent="0.2">
      <c r="A55" s="40" t="s">
        <v>19</v>
      </c>
      <c r="B55" s="40"/>
      <c r="C55" s="32">
        <v>2068.1818181821041</v>
      </c>
      <c r="D55" s="32">
        <v>2192.2727272730303</v>
      </c>
      <c r="F55" s="32">
        <f>D55</f>
        <v>2192.2727272730303</v>
      </c>
      <c r="H55" s="32">
        <f>D55</f>
        <v>2192.2727272730303</v>
      </c>
    </row>
    <row r="56" spans="1:9" x14ac:dyDescent="0.2">
      <c r="A56" s="43" t="s">
        <v>20</v>
      </c>
      <c r="B56" s="43"/>
      <c r="C56" s="27">
        <v>5468.1818181821036</v>
      </c>
      <c r="D56" s="27">
        <v>5372.2727272730299</v>
      </c>
      <c r="F56" s="27">
        <f>F54+F55</f>
        <v>5372.2727272730299</v>
      </c>
      <c r="H56" s="27">
        <f>H54+H55</f>
        <v>5372.2727272730299</v>
      </c>
    </row>
    <row r="57" spans="1:9" ht="13.5" customHeight="1" x14ac:dyDescent="0.2">
      <c r="A57" s="40" t="s">
        <v>21</v>
      </c>
      <c r="B57" s="40"/>
      <c r="C57" s="27">
        <v>5851.8181818178964</v>
      </c>
      <c r="D57" s="27">
        <v>5851.8181818178964</v>
      </c>
      <c r="F57" s="27">
        <f>D57</f>
        <v>5851.8181818178964</v>
      </c>
      <c r="H57" s="27">
        <f>D57</f>
        <v>5851.8181818178964</v>
      </c>
    </row>
    <row r="58" spans="1:9" x14ac:dyDescent="0.2">
      <c r="A58" s="40" t="s">
        <v>38</v>
      </c>
      <c r="B58" s="40"/>
      <c r="C58" s="27">
        <v>-400</v>
      </c>
      <c r="D58" s="27">
        <v>-400</v>
      </c>
      <c r="F58" s="34"/>
      <c r="H58" s="34"/>
      <c r="I58" s="94"/>
    </row>
    <row r="59" spans="1:9" x14ac:dyDescent="0.2">
      <c r="A59" s="40" t="s">
        <v>35</v>
      </c>
      <c r="B59" s="40"/>
      <c r="C59" s="32">
        <v>7440</v>
      </c>
      <c r="D59" s="32">
        <v>9065.5090909090759</v>
      </c>
      <c r="F59" s="67"/>
      <c r="H59" s="67"/>
    </row>
    <row r="60" spans="1:9" x14ac:dyDescent="0.2">
      <c r="A60" s="43" t="s">
        <v>22</v>
      </c>
      <c r="B60" s="43"/>
      <c r="C60" s="32">
        <v>12891.818181817896</v>
      </c>
      <c r="D60" s="32">
        <v>14517.327272726972</v>
      </c>
      <c r="F60" s="32">
        <f>SUM(F57:F59)</f>
        <v>5851.8181818178964</v>
      </c>
      <c r="H60" s="32">
        <f>SUM(H57:H59)</f>
        <v>5851.8181818178964</v>
      </c>
    </row>
    <row r="61" spans="1:9" ht="15" x14ac:dyDescent="0.2">
      <c r="A61" s="42" t="s">
        <v>23</v>
      </c>
      <c r="B61" s="42"/>
      <c r="C61" s="33">
        <v>18360</v>
      </c>
      <c r="D61" s="33">
        <v>19889.599999999999</v>
      </c>
      <c r="F61" s="33">
        <f>F56+F60</f>
        <v>11224.090909090926</v>
      </c>
      <c r="H61" s="33">
        <f>H56+H60</f>
        <v>11224.090909090926</v>
      </c>
    </row>
    <row r="62" spans="1:9" x14ac:dyDescent="0.2">
      <c r="A62" s="42"/>
      <c r="B62" s="42"/>
      <c r="C62" s="98" t="str">
        <f>IF(C49&lt;&gt;C61,"NOT BALANCED!","")</f>
        <v/>
      </c>
      <c r="D62" s="98" t="str">
        <f>IF(D49&lt;&gt;D61,"NOT BALANCED!","")</f>
        <v/>
      </c>
      <c r="E62" s="99"/>
      <c r="F62" s="98" t="str">
        <f>IF(F49&lt;&gt;F61,"NOT BALANCED!","")</f>
        <v>NOT BALANCED!</v>
      </c>
      <c r="G62" s="100"/>
      <c r="H62" s="98" t="str">
        <f>IF(H49&lt;&gt;H61,"NOT BALANCED!","")</f>
        <v>NOT BALANCED!</v>
      </c>
    </row>
    <row r="63" spans="1:9" x14ac:dyDescent="0.2">
      <c r="A63" s="86" t="s">
        <v>60</v>
      </c>
      <c r="B63" s="86"/>
      <c r="C63" s="98"/>
      <c r="D63" s="98"/>
      <c r="E63" s="99"/>
      <c r="F63" s="98"/>
      <c r="G63" s="100"/>
      <c r="H63" s="98"/>
    </row>
    <row r="64" spans="1:9" x14ac:dyDescent="0.2">
      <c r="A64" s="44"/>
      <c r="B64" s="44"/>
      <c r="C64" s="5"/>
      <c r="D64" s="5"/>
      <c r="E64" s="5"/>
      <c r="F64" s="5"/>
      <c r="G64" s="5"/>
      <c r="H64" s="5"/>
    </row>
    <row r="65" spans="1:8" ht="12.75" customHeight="1" x14ac:dyDescent="0.2">
      <c r="A65" s="96" t="s">
        <v>59</v>
      </c>
      <c r="B65" s="96"/>
      <c r="C65" s="96"/>
      <c r="D65" s="96"/>
      <c r="E65" s="96"/>
      <c r="F65" s="96"/>
      <c r="G65" s="96"/>
      <c r="H65" s="96"/>
    </row>
    <row r="66" spans="1:8" x14ac:dyDescent="0.2">
      <c r="A66" s="78"/>
      <c r="B66" s="78"/>
      <c r="C66" s="78"/>
      <c r="D66" s="78"/>
      <c r="E66" s="78"/>
      <c r="F66" s="78"/>
      <c r="G66" s="78"/>
      <c r="H66" s="78"/>
    </row>
    <row r="67" spans="1:8" x14ac:dyDescent="0.2">
      <c r="A67" s="45"/>
      <c r="B67" s="45"/>
      <c r="C67" s="1"/>
      <c r="D67" s="14" t="s">
        <v>10</v>
      </c>
      <c r="E67" s="14"/>
    </row>
    <row r="68" spans="1:8" ht="38.25" x14ac:dyDescent="0.2">
      <c r="A68" s="51" t="s">
        <v>30</v>
      </c>
      <c r="B68" s="51"/>
      <c r="C68" s="24">
        <f>C20</f>
        <v>42185</v>
      </c>
      <c r="D68" s="35">
        <f>D20</f>
        <v>42551</v>
      </c>
      <c r="E68" s="11"/>
    </row>
    <row r="69" spans="1:8" x14ac:dyDescent="0.2">
      <c r="A69" s="40" t="s">
        <v>39</v>
      </c>
      <c r="B69" s="40"/>
      <c r="C69" s="52">
        <f>C43+C45+C46</f>
        <v>5160</v>
      </c>
      <c r="D69" s="64"/>
      <c r="E69" s="6"/>
    </row>
    <row r="70" spans="1:8" ht="15" x14ac:dyDescent="0.35">
      <c r="A70" s="40" t="s">
        <v>40</v>
      </c>
      <c r="B70" s="40"/>
      <c r="C70" s="53">
        <f>C51+C52</f>
        <v>3000</v>
      </c>
      <c r="D70" s="65"/>
      <c r="E70" s="7"/>
    </row>
    <row r="71" spans="1:8" x14ac:dyDescent="0.2">
      <c r="A71" s="40" t="s">
        <v>41</v>
      </c>
      <c r="B71" s="40"/>
      <c r="C71" s="52">
        <f>C69-C70</f>
        <v>2160</v>
      </c>
      <c r="D71" s="64"/>
      <c r="E71" s="6"/>
    </row>
    <row r="72" spans="1:8" ht="15" x14ac:dyDescent="0.35">
      <c r="A72" s="40" t="s">
        <v>26</v>
      </c>
      <c r="B72" s="40"/>
      <c r="C72" s="53">
        <f>C48</f>
        <v>13000</v>
      </c>
      <c r="D72" s="65"/>
      <c r="E72" s="7"/>
    </row>
    <row r="73" spans="1:8" x14ac:dyDescent="0.2">
      <c r="A73" s="40" t="s">
        <v>42</v>
      </c>
      <c r="B73" s="40"/>
      <c r="C73" s="52">
        <f>C71+C72</f>
        <v>15160</v>
      </c>
      <c r="D73" s="64"/>
      <c r="E73" s="6"/>
    </row>
    <row r="74" spans="1:8" x14ac:dyDescent="0.2">
      <c r="A74" s="40" t="s">
        <v>43</v>
      </c>
      <c r="B74" s="40"/>
      <c r="C74" s="52">
        <f>C24*(1-C14)</f>
        <v>1620</v>
      </c>
      <c r="D74" s="64"/>
      <c r="E74" s="6"/>
    </row>
    <row r="75" spans="1:8" ht="15" x14ac:dyDescent="0.35">
      <c r="A75" s="40" t="s">
        <v>44</v>
      </c>
      <c r="B75" s="40"/>
      <c r="C75" s="52"/>
      <c r="D75" s="65"/>
      <c r="E75" s="7"/>
    </row>
    <row r="76" spans="1:8" ht="21" customHeight="1" x14ac:dyDescent="0.2">
      <c r="A76" s="46" t="s">
        <v>45</v>
      </c>
      <c r="B76" s="46"/>
      <c r="C76" s="52"/>
      <c r="D76" s="66"/>
      <c r="E76" s="8"/>
    </row>
    <row r="77" spans="1:8" x14ac:dyDescent="0.2">
      <c r="A77" s="40"/>
      <c r="B77" s="40"/>
      <c r="C77" s="52"/>
      <c r="D77" s="52"/>
      <c r="E77" s="6"/>
    </row>
    <row r="78" spans="1:8" ht="12.75" customHeight="1" x14ac:dyDescent="0.2">
      <c r="A78" s="96" t="s">
        <v>67</v>
      </c>
      <c r="B78" s="96"/>
      <c r="C78" s="96"/>
      <c r="D78" s="96"/>
      <c r="E78" s="96"/>
      <c r="F78" s="96"/>
      <c r="G78" s="96"/>
      <c r="H78" s="96"/>
    </row>
    <row r="79" spans="1:8" ht="12.75" customHeight="1" x14ac:dyDescent="0.2">
      <c r="A79" s="96"/>
      <c r="B79" s="96"/>
      <c r="C79" s="96"/>
      <c r="D79" s="96"/>
      <c r="E79" s="96"/>
      <c r="F79" s="96"/>
      <c r="G79" s="96"/>
      <c r="H79" s="96"/>
    </row>
    <row r="80" spans="1:8" x14ac:dyDescent="0.2">
      <c r="A80" s="96"/>
      <c r="B80" s="96"/>
      <c r="C80" s="96"/>
      <c r="D80" s="96"/>
      <c r="E80" s="96"/>
      <c r="F80" s="96"/>
      <c r="G80" s="96"/>
      <c r="H80" s="96"/>
    </row>
    <row r="81" spans="1:8" x14ac:dyDescent="0.2">
      <c r="A81" s="47"/>
      <c r="B81" s="47"/>
      <c r="C81" s="54"/>
      <c r="D81" s="55"/>
      <c r="E81" s="22"/>
    </row>
    <row r="82" spans="1:8" x14ac:dyDescent="0.2">
      <c r="A82" s="41" t="s">
        <v>25</v>
      </c>
      <c r="B82" s="41"/>
      <c r="C82" s="24">
        <f>C68</f>
        <v>42185</v>
      </c>
      <c r="D82" s="35">
        <f>D68</f>
        <v>42551</v>
      </c>
      <c r="E82" s="1"/>
    </row>
    <row r="83" spans="1:8" x14ac:dyDescent="0.2">
      <c r="A83" s="48" t="s">
        <v>47</v>
      </c>
      <c r="B83" s="48"/>
      <c r="C83" s="56"/>
      <c r="D83" s="57"/>
      <c r="E83" s="1"/>
    </row>
    <row r="84" spans="1:8" ht="15" x14ac:dyDescent="0.2">
      <c r="A84" s="46" t="s">
        <v>12</v>
      </c>
      <c r="B84" s="46"/>
      <c r="C84" s="57"/>
      <c r="D84" s="57"/>
      <c r="E84" s="12"/>
    </row>
    <row r="85" spans="1:8" x14ac:dyDescent="0.2">
      <c r="A85" s="40"/>
      <c r="B85" s="40"/>
      <c r="C85" s="9"/>
      <c r="D85" s="9"/>
      <c r="E85" s="9"/>
    </row>
    <row r="86" spans="1:8" ht="12.75" customHeight="1" x14ac:dyDescent="0.2">
      <c r="A86" s="96" t="s">
        <v>68</v>
      </c>
      <c r="B86" s="96"/>
      <c r="C86" s="96"/>
      <c r="D86" s="96"/>
      <c r="E86" s="96"/>
      <c r="F86" s="96"/>
      <c r="G86" s="96"/>
      <c r="H86" s="96"/>
    </row>
    <row r="87" spans="1:8" x14ac:dyDescent="0.2">
      <c r="A87" s="96"/>
      <c r="B87" s="96"/>
      <c r="C87" s="96"/>
      <c r="D87" s="96"/>
      <c r="E87" s="96"/>
      <c r="F87" s="96"/>
      <c r="G87" s="96"/>
      <c r="H87" s="96"/>
    </row>
    <row r="88" spans="1:8" ht="38.25" x14ac:dyDescent="0.2">
      <c r="A88" s="90" t="s">
        <v>61</v>
      </c>
      <c r="B88" s="90"/>
      <c r="C88" s="78"/>
      <c r="D88" s="78"/>
      <c r="E88" s="78"/>
      <c r="F88" s="78"/>
      <c r="G88" s="78"/>
      <c r="H88" s="78"/>
    </row>
    <row r="89" spans="1:8" ht="12.75" customHeight="1" x14ac:dyDescent="0.2">
      <c r="A89" s="96" t="s">
        <v>69</v>
      </c>
      <c r="B89" s="96"/>
      <c r="C89" s="96"/>
      <c r="D89" s="96"/>
      <c r="E89" s="96"/>
      <c r="F89" s="96"/>
      <c r="G89" s="96"/>
      <c r="H89" s="96"/>
    </row>
    <row r="90" spans="1:8" ht="38.25" x14ac:dyDescent="0.2">
      <c r="A90" s="90" t="s">
        <v>61</v>
      </c>
      <c r="B90" s="90"/>
      <c r="C90" s="78"/>
      <c r="D90" s="78"/>
      <c r="E90" s="78"/>
      <c r="F90" s="78"/>
      <c r="G90" s="78"/>
      <c r="H90" s="78"/>
    </row>
    <row r="91" spans="1:8" ht="12.75" customHeight="1" x14ac:dyDescent="0.2">
      <c r="A91" s="96" t="s">
        <v>70</v>
      </c>
      <c r="B91" s="96"/>
      <c r="C91" s="96"/>
      <c r="D91" s="96"/>
      <c r="E91" s="96"/>
      <c r="F91" s="96"/>
      <c r="G91" s="96"/>
      <c r="H91" s="96"/>
    </row>
    <row r="92" spans="1:8" x14ac:dyDescent="0.2">
      <c r="A92" s="96"/>
      <c r="B92" s="96"/>
      <c r="C92" s="96"/>
      <c r="D92" s="96"/>
      <c r="E92" s="96"/>
      <c r="F92" s="96"/>
      <c r="G92" s="96"/>
      <c r="H92" s="96"/>
    </row>
    <row r="93" spans="1:8" ht="38.25" x14ac:dyDescent="0.2">
      <c r="A93" s="90" t="s">
        <v>61</v>
      </c>
      <c r="B93" s="90"/>
      <c r="C93" s="78"/>
      <c r="D93" s="78"/>
      <c r="E93" s="78"/>
      <c r="F93" s="78"/>
      <c r="G93" s="78"/>
      <c r="H93" s="78"/>
    </row>
    <row r="94" spans="1:8" x14ac:dyDescent="0.2">
      <c r="A94" s="40"/>
      <c r="B94" s="40"/>
      <c r="C94" s="9"/>
      <c r="D94" s="9"/>
      <c r="E94" s="9"/>
      <c r="F94" s="97" t="s">
        <v>53</v>
      </c>
      <c r="G94" s="20"/>
      <c r="H94" s="97" t="s">
        <v>46</v>
      </c>
    </row>
    <row r="95" spans="1:8" x14ac:dyDescent="0.2">
      <c r="A95" s="40"/>
      <c r="B95" s="40"/>
      <c r="C95" s="9"/>
      <c r="D95" s="9"/>
      <c r="E95" s="9"/>
      <c r="F95" s="97"/>
      <c r="G95" s="20"/>
      <c r="H95" s="97"/>
    </row>
    <row r="96" spans="1:8" x14ac:dyDescent="0.2">
      <c r="A96" s="41"/>
      <c r="B96" s="41"/>
      <c r="C96" s="21"/>
      <c r="D96" s="13"/>
      <c r="E96" s="13"/>
      <c r="F96" s="97"/>
      <c r="G96" s="20"/>
      <c r="H96" s="97"/>
    </row>
    <row r="97" spans="1:8" x14ac:dyDescent="0.2">
      <c r="A97" s="47"/>
      <c r="B97" s="47"/>
      <c r="C97" s="24">
        <f>C20</f>
        <v>42185</v>
      </c>
      <c r="D97" s="35">
        <f>D68</f>
        <v>42551</v>
      </c>
      <c r="F97" s="35">
        <f>D97+1</f>
        <v>42552</v>
      </c>
      <c r="H97" s="68">
        <f>F97</f>
        <v>42552</v>
      </c>
    </row>
    <row r="98" spans="1:8" ht="18.75" customHeight="1" x14ac:dyDescent="0.2">
      <c r="B98" s="43" t="s">
        <v>12</v>
      </c>
      <c r="C98" s="58"/>
      <c r="D98" s="58"/>
      <c r="F98" s="58"/>
      <c r="H98" s="69"/>
    </row>
    <row r="99" spans="1:8" ht="15" x14ac:dyDescent="0.25">
      <c r="B99" s="49" t="s">
        <v>50</v>
      </c>
      <c r="C99" s="59"/>
      <c r="D99" s="59"/>
      <c r="F99" s="59"/>
      <c r="H99" s="59"/>
    </row>
    <row r="100" spans="1:8" x14ac:dyDescent="0.2">
      <c r="B100" s="43" t="s">
        <v>27</v>
      </c>
      <c r="C100" s="58"/>
      <c r="D100" s="58"/>
      <c r="F100" s="58"/>
      <c r="H100" s="58"/>
    </row>
    <row r="101" spans="1:8" ht="15" x14ac:dyDescent="0.25">
      <c r="B101" s="50" t="s">
        <v>56</v>
      </c>
      <c r="C101" s="59"/>
      <c r="D101" s="59"/>
      <c r="F101" s="59"/>
      <c r="H101" s="71"/>
    </row>
    <row r="102" spans="1:8" x14ac:dyDescent="0.2">
      <c r="B102" s="43" t="s">
        <v>31</v>
      </c>
      <c r="C102" s="58"/>
      <c r="D102" s="58"/>
      <c r="F102" s="58"/>
      <c r="H102" s="58"/>
    </row>
    <row r="103" spans="1:8" ht="15" x14ac:dyDescent="0.25">
      <c r="B103" s="50" t="s">
        <v>51</v>
      </c>
      <c r="C103" s="60"/>
      <c r="D103" s="60"/>
      <c r="F103" s="60"/>
      <c r="H103" s="70"/>
    </row>
    <row r="104" spans="1:8" ht="15" x14ac:dyDescent="0.2">
      <c r="B104" s="43" t="s">
        <v>49</v>
      </c>
      <c r="C104" s="61"/>
      <c r="D104" s="61"/>
      <c r="F104" s="61"/>
      <c r="H104" s="61"/>
    </row>
    <row r="105" spans="1:8" x14ac:dyDescent="0.2">
      <c r="A105" s="3"/>
      <c r="B105" s="3"/>
      <c r="C105" s="3"/>
      <c r="D105" s="3"/>
      <c r="E105" s="3"/>
    </row>
  </sheetData>
  <mergeCells count="19">
    <mergeCell ref="A65:H65"/>
    <mergeCell ref="A6:I10"/>
    <mergeCell ref="C62:C63"/>
    <mergeCell ref="D62:D63"/>
    <mergeCell ref="F62:F63"/>
    <mergeCell ref="H62:H63"/>
    <mergeCell ref="E62:E63"/>
    <mergeCell ref="G62:G63"/>
    <mergeCell ref="D39:D41"/>
    <mergeCell ref="F39:F41"/>
    <mergeCell ref="H39:H41"/>
    <mergeCell ref="A30:H33"/>
    <mergeCell ref="A35:H37"/>
    <mergeCell ref="A78:H80"/>
    <mergeCell ref="F94:F96"/>
    <mergeCell ref="H94:H96"/>
    <mergeCell ref="A86:H87"/>
    <mergeCell ref="A89:H89"/>
    <mergeCell ref="A91:H92"/>
  </mergeCells>
  <phoneticPr fontId="0" type="noConversion"/>
  <conditionalFormatting sqref="C62:D63 F62:F63 H62:H63">
    <cfRule type="expression" dxfId="1" priority="2" stopIfTrue="1">
      <formula>C49&lt;&gt;C61</formula>
    </cfRule>
  </conditionalFormatting>
  <conditionalFormatting sqref="C15">
    <cfRule type="expression" dxfId="0" priority="3" stopIfTrue="1">
      <formula>(#REF!&gt;=$C$15)</formula>
    </cfRule>
  </conditionalFormatting>
  <pageMargins left="0.75" right="0.75" top="1" bottom="1" header="0.5" footer="0.5"/>
  <pageSetup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Build a Model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Dividends, Tool Kit</dc:title>
  <dc:subject>Tool Kit</dc:subject>
  <dc:creator>Eugene Brigham and Mike Ehrhardt</dc:creator>
  <cp:lastModifiedBy>user</cp:lastModifiedBy>
  <cp:lastPrinted>2001-01-23T19:41:16Z</cp:lastPrinted>
  <dcterms:created xsi:type="dcterms:W3CDTF">1999-12-21T18:14:33Z</dcterms:created>
  <dcterms:modified xsi:type="dcterms:W3CDTF">2015-08-11T10:29:40Z</dcterms:modified>
</cp:coreProperties>
</file>