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80" windowWidth="15570" windowHeight="7935"/>
  </bookViews>
  <sheets>
    <sheet name="Case 8.2 Data" sheetId="2" r:id="rId1"/>
  </sheets>
  <calcPr calcId="144525" concurrentCalc="0"/>
</workbook>
</file>

<file path=xl/calcChain.xml><?xml version="1.0" encoding="utf-8"?>
<calcChain xmlns="http://schemas.openxmlformats.org/spreadsheetml/2006/main">
  <c r="I11" i="2" l="1"/>
  <c r="K39" i="2"/>
  <c r="K36" i="2"/>
  <c r="I36" i="2"/>
  <c r="G25" i="2"/>
  <c r="F25" i="2"/>
  <c r="D22" i="2"/>
  <c r="D25" i="2"/>
  <c r="G15" i="2"/>
  <c r="F15" i="2"/>
  <c r="D15" i="2"/>
  <c r="K40" i="2"/>
  <c r="K42" i="2"/>
  <c r="I39" i="2"/>
  <c r="I40" i="2"/>
  <c r="I42" i="2"/>
</calcChain>
</file>

<file path=xl/sharedStrings.xml><?xml version="1.0" encoding="utf-8"?>
<sst xmlns="http://schemas.openxmlformats.org/spreadsheetml/2006/main" count="178" uniqueCount="123">
  <si>
    <t>Parent Co</t>
  </si>
  <si>
    <t>Son Co</t>
  </si>
  <si>
    <t>Assets</t>
  </si>
  <si>
    <t>Dep R</t>
  </si>
  <si>
    <t>Euro (€)</t>
  </si>
  <si>
    <t>Dólar ($)</t>
  </si>
  <si>
    <t>Fair Values ($)</t>
  </si>
  <si>
    <t>Land</t>
  </si>
  <si>
    <t>Building</t>
  </si>
  <si>
    <t>Acc. Amortization Building</t>
  </si>
  <si>
    <t>Equipment</t>
  </si>
  <si>
    <t>Acc. Amortization Equip</t>
  </si>
  <si>
    <t>Investment in Subsidiaries</t>
  </si>
  <si>
    <t>Liabilities</t>
  </si>
  <si>
    <t>Share capital</t>
  </si>
  <si>
    <t>R/E</t>
  </si>
  <si>
    <t>P/L</t>
  </si>
  <si>
    <t>LT Loan</t>
  </si>
  <si>
    <t>ST Liabilities</t>
  </si>
  <si>
    <t>P/L Y1</t>
  </si>
  <si>
    <t>Cost of goods sold</t>
  </si>
  <si>
    <t>Other cost</t>
  </si>
  <si>
    <t>General Expenses</t>
  </si>
  <si>
    <t>Financial Expenses</t>
  </si>
  <si>
    <t>Income Tax</t>
  </si>
  <si>
    <t>Good Will</t>
  </si>
  <si>
    <t>Amortization</t>
  </si>
  <si>
    <t>Current Assets</t>
  </si>
  <si>
    <t>Difference Assets-Liab in Son Co)</t>
  </si>
  <si>
    <t>Working Capital variation</t>
  </si>
  <si>
    <t>Books as of Jan 1st Y1 (After acquisition of Son Co)</t>
  </si>
  <si>
    <t xml:space="preserve">Books as of Dec 31st Y1 </t>
  </si>
  <si>
    <t>Pa Co</t>
  </si>
  <si>
    <t xml:space="preserve">Books as of Dec 31st Y2 </t>
  </si>
  <si>
    <t>P/L Y2</t>
  </si>
  <si>
    <t>Sales to 3rdparties</t>
  </si>
  <si>
    <t>Books as of Dec 31st Y3</t>
  </si>
  <si>
    <t>P/L from Currency variation</t>
  </si>
  <si>
    <t>P/L Y3</t>
  </si>
  <si>
    <t>FACTS</t>
  </si>
  <si>
    <t>PaCo use to be the best client of SonCo</t>
  </si>
  <si>
    <t xml:space="preserve">SonCo is interested in to assure this strategic client and </t>
  </si>
  <si>
    <t xml:space="preserve">some SonCo' shareholders propose PaCo to acquire a relevant </t>
  </si>
  <si>
    <t>interest in SonCo</t>
  </si>
  <si>
    <t>CONSIDERATIONS</t>
  </si>
  <si>
    <t>SonCo Functional Currency is US$</t>
  </si>
  <si>
    <t>Amortization rates are different in SonCo and Paco</t>
  </si>
  <si>
    <t>TO DO</t>
  </si>
  <si>
    <t>1.- Calculate Good (or negative Good) Will at the acquisition date</t>
  </si>
  <si>
    <t xml:space="preserve">2.- Decide consolidation method and justify it </t>
  </si>
  <si>
    <t>3.- Prepare the initial Consolidated Balance Sheet</t>
  </si>
  <si>
    <t>Profit and Loss (P/L) as of Dec 31st Y1</t>
  </si>
  <si>
    <t>The fiscal year has been "normal". SonCo sold part of his</t>
  </si>
  <si>
    <t>production to PaCo</t>
  </si>
  <si>
    <t>PaCo uses FIFO stocks'valuation method</t>
  </si>
  <si>
    <t>50% of the stocks bought from SonCo remain in PaCo</t>
  </si>
  <si>
    <t>at year end</t>
  </si>
  <si>
    <t>Exchange rate has been very stable all year round (1,3)</t>
  </si>
  <si>
    <t xml:space="preserve">1.- Complete the individual B/S and P/L based on </t>
  </si>
  <si>
    <t>the data provided</t>
  </si>
  <si>
    <t>2.- Prepare the consolidated Balance Sheet (B/S) and</t>
  </si>
  <si>
    <t>(net value)</t>
  </si>
  <si>
    <t>B/S should be "balanced"  Asset=Liabilities</t>
  </si>
  <si>
    <t>Useful life of the PaCo assets should not be "enlarged"</t>
  </si>
  <si>
    <t>Y1</t>
  </si>
  <si>
    <t>Y2</t>
  </si>
  <si>
    <t>The experience has been very satisfactory for both</t>
  </si>
  <si>
    <t>companies</t>
  </si>
  <si>
    <t xml:space="preserve"> in PaCoat year end</t>
  </si>
  <si>
    <t>to increase / decrease the working capital</t>
  </si>
  <si>
    <t>Cash flow= net profit+amortization</t>
  </si>
  <si>
    <r>
      <t xml:space="preserve">The purchase was effective </t>
    </r>
    <r>
      <rPr>
        <b/>
        <sz val="11"/>
        <color theme="1"/>
        <rFont val="Calibri"/>
        <family val="2"/>
        <scheme val="minor"/>
      </rPr>
      <t>Dec 31st Y2</t>
    </r>
  </si>
  <si>
    <t xml:space="preserve">the year uniformely. </t>
  </si>
  <si>
    <t>Consequently, the value of the investment in SonCo</t>
  </si>
  <si>
    <t>decreases. Check in your notes how to manage it</t>
  </si>
  <si>
    <t>Remember:B/S should be "balanced"  Asset=Liabilities</t>
  </si>
  <si>
    <t>Also, teh investment is at year end:</t>
  </si>
  <si>
    <t>- P/L of the year has to be distributed considering</t>
  </si>
  <si>
    <t xml:space="preserve">  'the initial share owned</t>
  </si>
  <si>
    <t>- But B/S at year end has to consider the new situation</t>
  </si>
  <si>
    <t xml:space="preserve">2.- Calculate the effect of the exchange rate difference </t>
  </si>
  <si>
    <t>on the initial B/S</t>
  </si>
  <si>
    <t>on the P/L of the year</t>
  </si>
  <si>
    <t xml:space="preserve">3.- Calculate the effect of the exchange rate difference </t>
  </si>
  <si>
    <t>Profit and Loss (P/L) as of Dec 31st Y2</t>
  </si>
  <si>
    <t>Cash flow +net variation in LT debt =</t>
  </si>
  <si>
    <t>Net Invest in fixed or financial assets +Working capital variation</t>
  </si>
  <si>
    <t xml:space="preserve">4.- Calculate the additional Good (or negative </t>
  </si>
  <si>
    <t>5.- Prepare the consolidated Balance Sheet (B/S) and</t>
  </si>
  <si>
    <t xml:space="preserve">The former owners of SonCo decide to retire </t>
  </si>
  <si>
    <t>40% of the stocks bought from SonCo in Y2 remain</t>
  </si>
  <si>
    <r>
      <t xml:space="preserve">The purchase was effective </t>
    </r>
    <r>
      <rPr>
        <b/>
        <sz val="11"/>
        <color theme="1"/>
        <rFont val="Calibri"/>
        <family val="2"/>
        <scheme val="minor"/>
      </rPr>
      <t>Dec 31st Y3</t>
    </r>
  </si>
  <si>
    <t>increases. Check in your notes how to manage it</t>
  </si>
  <si>
    <t>Check in your notes if good will can increase once</t>
  </si>
  <si>
    <t>you already have the control of the subsidiary</t>
  </si>
  <si>
    <t>Good) Will of the new acquisition if applicable</t>
  </si>
  <si>
    <t>Amortization Rates will remain fix for the 3 years</t>
  </si>
  <si>
    <r>
      <t xml:space="preserve">PaCo accepts to buy an additional </t>
    </r>
    <r>
      <rPr>
        <b/>
        <sz val="11"/>
        <color theme="1"/>
        <rFont val="Calibri"/>
        <family val="2"/>
        <scheme val="minor"/>
      </rPr>
      <t xml:space="preserve">40% of Sonco </t>
    </r>
  </si>
  <si>
    <t>by 400€</t>
  </si>
  <si>
    <t>Profit and Loss (P/L) as of Dec 31st Y3</t>
  </si>
  <si>
    <t>Y0</t>
  </si>
  <si>
    <t>Y3</t>
  </si>
  <si>
    <t>The excess in ST debt relates to provisions (100$)</t>
  </si>
  <si>
    <t>is no longer necessary</t>
  </si>
  <si>
    <t>Dividends from Group C</t>
  </si>
  <si>
    <t>SonCo paid a 300$ divident (to 100% of shares)</t>
  </si>
  <si>
    <t>Dividend paid is &gt;results since PaCo investment</t>
  </si>
  <si>
    <t>by Jan 1st. Dividents from abroad are tax free in PaCo</t>
  </si>
  <si>
    <t>PaCo is the parent company of a large group with a number</t>
  </si>
  <si>
    <t xml:space="preserve"> of subs</t>
  </si>
  <si>
    <t>PaCo's and presentation currency is Euro</t>
  </si>
  <si>
    <t xml:space="preserve">The due diligence has fixed different fair values for </t>
  </si>
  <si>
    <t>SonCo assets¬liabilities</t>
  </si>
  <si>
    <t xml:space="preserve">Income Tax rates for PaCo and SonCo </t>
  </si>
  <si>
    <t>will remain fix for thewhole periode of 3 years</t>
  </si>
  <si>
    <t xml:space="preserve">The cash flow generated during the year  (if any) has been </t>
  </si>
  <si>
    <t>used for new investments (if any) and the remaining</t>
  </si>
  <si>
    <t xml:space="preserve">The $/Euro exchange rate has been declining during </t>
  </si>
  <si>
    <t>30% of the stocks bought from SonCo in Y3 remain</t>
  </si>
  <si>
    <r>
      <t xml:space="preserve">PaCo accepts to buy the remaining </t>
    </r>
    <r>
      <rPr>
        <b/>
        <sz val="11"/>
        <color theme="1"/>
        <rFont val="Calibri"/>
        <family val="2"/>
        <scheme val="minor"/>
      </rPr>
      <t xml:space="preserve">35% of Sonco by 400 </t>
    </r>
  </si>
  <si>
    <r>
      <t>PaCo acquires the</t>
    </r>
    <r>
      <rPr>
        <b/>
        <sz val="11"/>
        <color theme="1"/>
        <rFont val="Calibri"/>
        <family val="2"/>
        <scheme val="minor"/>
      </rPr>
      <t xml:space="preserve"> 25% </t>
    </r>
    <r>
      <rPr>
        <sz val="11"/>
        <color theme="1"/>
        <rFont val="Calibri"/>
        <family val="2"/>
        <scheme val="minor"/>
      </rPr>
      <t xml:space="preserve">of Son Co </t>
    </r>
    <r>
      <rPr>
        <b/>
        <sz val="11"/>
        <color theme="1"/>
        <rFont val="Calibri"/>
        <family val="2"/>
        <scheme val="minor"/>
      </rPr>
      <t>as of Jan 1st Y1 by 100Euro</t>
    </r>
  </si>
  <si>
    <t xml:space="preserve">The $/Euro exchange rate has recober during </t>
  </si>
  <si>
    <t>Of wich Sales to Pa 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</si>
</sst>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7" xfId="0" applyBorder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1" xfId="0" applyBorder="1"/>
    <xf numFmtId="0" fontId="0" fillId="0" borderId="9" xfId="0" applyBorder="1" applyAlignment="1">
      <alignment horizontal="centerContinuous"/>
    </xf>
    <xf numFmtId="0" fontId="0" fillId="0" borderId="10" xfId="0" applyBorder="1" applyAlignment="1">
      <alignment horizontal="centerContinuous"/>
    </xf>
    <xf numFmtId="0" fontId="0" fillId="0" borderId="11" xfId="0" applyBorder="1" applyAlignment="1">
      <alignment horizontal="centerContinuous"/>
    </xf>
    <xf numFmtId="164" fontId="0" fillId="0" borderId="3" xfId="0" applyNumberForma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1" fillId="0" borderId="9" xfId="0" applyFont="1" applyBorder="1"/>
    <xf numFmtId="0" fontId="0" fillId="0" borderId="10" xfId="0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164" fontId="0" fillId="0" borderId="8" xfId="0" applyNumberFormat="1" applyBorder="1" applyAlignment="1">
      <alignment horizontal="centerContinuous" vertical="center"/>
    </xf>
    <xf numFmtId="0" fontId="1" fillId="0" borderId="7" xfId="0" applyFont="1" applyBorder="1"/>
    <xf numFmtId="164" fontId="1" fillId="0" borderId="0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0" fontId="1" fillId="0" borderId="0" xfId="0" applyFont="1"/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164" fontId="1" fillId="0" borderId="7" xfId="0" applyNumberFormat="1" applyFont="1" applyBorder="1"/>
    <xf numFmtId="0" fontId="1" fillId="0" borderId="0" xfId="0" applyFont="1" applyBorder="1"/>
    <xf numFmtId="0" fontId="0" fillId="0" borderId="5" xfId="0" applyBorder="1"/>
    <xf numFmtId="0" fontId="0" fillId="0" borderId="6" xfId="0" applyBorder="1"/>
    <xf numFmtId="9" fontId="0" fillId="0" borderId="7" xfId="0" applyNumberFormat="1" applyBorder="1"/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0" fillId="0" borderId="7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164" fontId="0" fillId="4" borderId="0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9" fontId="0" fillId="0" borderId="0" xfId="0" applyNumberFormat="1" applyBorder="1"/>
    <xf numFmtId="16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4" borderId="7" xfId="0" applyFill="1" applyBorder="1"/>
    <xf numFmtId="0" fontId="0" fillId="4" borderId="0" xfId="0" applyFill="1"/>
    <xf numFmtId="0" fontId="0" fillId="0" borderId="3" xfId="0" applyBorder="1"/>
    <xf numFmtId="0" fontId="2" fillId="0" borderId="9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4" xfId="0" applyBorder="1" applyAlignment="1"/>
    <xf numFmtId="164" fontId="0" fillId="0" borderId="5" xfId="0" applyNumberFormat="1" applyBorder="1" applyAlignment="1"/>
    <xf numFmtId="0" fontId="0" fillId="0" borderId="5" xfId="0" applyBorder="1" applyAlignment="1"/>
    <xf numFmtId="164" fontId="0" fillId="0" borderId="6" xfId="0" applyNumberFormat="1" applyBorder="1" applyAlignment="1"/>
    <xf numFmtId="0" fontId="2" fillId="0" borderId="2" xfId="0" applyFont="1" applyBorder="1" applyAlignment="1">
      <alignment horizontal="center"/>
    </xf>
    <xf numFmtId="0" fontId="0" fillId="0" borderId="8" xfId="0" applyBorder="1"/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/>
    <xf numFmtId="164" fontId="0" fillId="0" borderId="2" xfId="0" applyNumberFormat="1" applyBorder="1" applyAlignment="1"/>
    <xf numFmtId="0" fontId="0" fillId="0" borderId="2" xfId="0" applyBorder="1" applyAlignment="1"/>
    <xf numFmtId="0" fontId="2" fillId="0" borderId="2" xfId="0" applyFont="1" applyBorder="1" applyAlignment="1"/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quotePrefix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4" borderId="0" xfId="0" applyFill="1" applyBorder="1"/>
    <xf numFmtId="164" fontId="0" fillId="0" borderId="0" xfId="0" applyNumberFormat="1" applyBorder="1" applyAlignment="1">
      <alignment horizontal="left"/>
    </xf>
    <xf numFmtId="164" fontId="0" fillId="0" borderId="3" xfId="0" applyNumberFormat="1" applyBorder="1" applyAlignment="1"/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164" fontId="0" fillId="0" borderId="8" xfId="0" applyNumberFormat="1" applyBorder="1" applyAlignment="1">
      <alignment horizontal="left"/>
    </xf>
    <xf numFmtId="0" fontId="0" fillId="0" borderId="7" xfId="0" quotePrefix="1" applyBorder="1"/>
    <xf numFmtId="0" fontId="0" fillId="0" borderId="11" xfId="0" applyBorder="1" applyAlignment="1">
      <alignment horizontal="center"/>
    </xf>
    <xf numFmtId="0" fontId="0" fillId="0" borderId="1" xfId="0" applyBorder="1" applyAlignment="1"/>
    <xf numFmtId="164" fontId="1" fillId="0" borderId="11" xfId="0" applyNumberFormat="1" applyFont="1" applyBorder="1" applyAlignment="1">
      <alignment horizontal="left"/>
    </xf>
    <xf numFmtId="164" fontId="0" fillId="0" borderId="0" xfId="0" applyNumberForma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164" fontId="1" fillId="0" borderId="10" xfId="0" applyNumberFormat="1" applyFont="1" applyBorder="1" applyAlignment="1">
      <alignment horizontal="left"/>
    </xf>
    <xf numFmtId="164" fontId="1" fillId="4" borderId="0" xfId="0" applyNumberFormat="1" applyFont="1" applyFill="1" applyBorder="1" applyAlignment="1">
      <alignment horizontal="center"/>
    </xf>
    <xf numFmtId="0" fontId="1" fillId="4" borderId="0" xfId="0" applyFont="1" applyFill="1"/>
    <xf numFmtId="0" fontId="1" fillId="4" borderId="0" xfId="0" applyFont="1" applyFill="1" applyBorder="1"/>
    <xf numFmtId="0" fontId="0" fillId="0" borderId="12" xfId="0" applyBorder="1" applyAlignment="1">
      <alignment horizontal="center"/>
    </xf>
    <xf numFmtId="164" fontId="0" fillId="0" borderId="7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/>
    <xf numFmtId="0" fontId="0" fillId="0" borderId="0" xfId="0" applyBorder="1" applyAlignment="1"/>
    <xf numFmtId="0" fontId="0" fillId="0" borderId="8" xfId="0" applyBorder="1" applyAlignment="1"/>
    <xf numFmtId="0" fontId="0" fillId="4" borderId="8" xfId="0" applyFill="1" applyBorder="1"/>
    <xf numFmtId="0" fontId="2" fillId="0" borderId="7" xfId="0" applyFont="1" applyBorder="1"/>
    <xf numFmtId="0" fontId="0" fillId="0" borderId="7" xfId="0" applyBorder="1" applyAlignment="1">
      <alignment horizontal="left"/>
    </xf>
    <xf numFmtId="164" fontId="0" fillId="5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7" xfId="0" applyFill="1" applyBorder="1"/>
    <xf numFmtId="0" fontId="0" fillId="5" borderId="0" xfId="0" applyFill="1" applyBorder="1"/>
    <xf numFmtId="164" fontId="0" fillId="5" borderId="0" xfId="0" applyNumberFormat="1" applyFont="1" applyFill="1" applyBorder="1" applyAlignment="1">
      <alignment horizontal="center"/>
    </xf>
    <xf numFmtId="0" fontId="0" fillId="3" borderId="0" xfId="0" applyFill="1"/>
    <xf numFmtId="164" fontId="0" fillId="6" borderId="8" xfId="0" applyNumberFormat="1" applyFill="1" applyBorder="1" applyAlignment="1">
      <alignment horizontal="center"/>
    </xf>
    <xf numFmtId="0" fontId="0" fillId="6" borderId="13" xfId="0" applyFill="1" applyBorder="1"/>
    <xf numFmtId="164" fontId="0" fillId="6" borderId="0" xfId="0" applyNumberForma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/>
    <xf numFmtId="0" fontId="0" fillId="0" borderId="0" xfId="0" applyBorder="1" applyAlignment="1"/>
    <xf numFmtId="0" fontId="0" fillId="0" borderId="8" xfId="0" applyBorder="1" applyAlignment="1"/>
    <xf numFmtId="0" fontId="0" fillId="0" borderId="7" xfId="0" applyFill="1" applyBorder="1" applyAlignment="1"/>
    <xf numFmtId="0" fontId="0" fillId="0" borderId="0" xfId="0" applyFill="1" applyBorder="1" applyAlignment="1"/>
    <xf numFmtId="0" fontId="0" fillId="0" borderId="8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79"/>
  <sheetViews>
    <sheetView tabSelected="1" view="pageBreakPreview" zoomScale="6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7" sqref="C57:G57"/>
    </sheetView>
  </sheetViews>
  <sheetFormatPr baseColWidth="10" defaultColWidth="11.42578125" defaultRowHeight="15" x14ac:dyDescent="0.25"/>
  <cols>
    <col min="1" max="1" width="1.140625" customWidth="1"/>
    <col min="2" max="2" width="24.7109375" customWidth="1"/>
    <col min="3" max="3" width="6" style="1" customWidth="1"/>
    <col min="4" max="4" width="14.42578125" style="2" bestFit="1" customWidth="1"/>
    <col min="5" max="5" width="5.140625" style="1" customWidth="1"/>
    <col min="6" max="6" width="12.7109375" style="2" bestFit="1" customWidth="1"/>
    <col min="7" max="7" width="24.28515625" style="2" customWidth="1"/>
    <col min="8" max="8" width="9.5703125" customWidth="1"/>
    <col min="9" max="9" width="10.42578125" customWidth="1"/>
    <col min="10" max="10" width="10" customWidth="1"/>
    <col min="11" max="12" width="10.42578125" customWidth="1"/>
    <col min="13" max="13" width="8.7109375" customWidth="1"/>
    <col min="14" max="14" width="8.140625" customWidth="1"/>
    <col min="15" max="15" width="11.85546875" customWidth="1"/>
    <col min="16" max="16" width="6.7109375" customWidth="1"/>
    <col min="17" max="17" width="9.7109375" customWidth="1"/>
    <col min="19" max="20" width="7.85546875" customWidth="1"/>
    <col min="22" max="22" width="6.85546875" customWidth="1"/>
    <col min="24" max="24" width="6.7109375" customWidth="1"/>
    <col min="25" max="25" width="15.42578125" customWidth="1"/>
    <col min="26" max="26" width="6.42578125" customWidth="1"/>
  </cols>
  <sheetData>
    <row r="1" spans="2:25" ht="14.45" x14ac:dyDescent="0.3">
      <c r="J1" s="60"/>
    </row>
    <row r="3" spans="2:25" ht="18.600000000000001" customHeight="1" x14ac:dyDescent="0.3">
      <c r="B3" s="7"/>
      <c r="C3" s="91" t="s">
        <v>30</v>
      </c>
      <c r="D3" s="9"/>
      <c r="E3" s="92"/>
      <c r="F3" s="93"/>
      <c r="G3" s="11"/>
      <c r="H3" s="7"/>
      <c r="I3" s="73" t="s">
        <v>31</v>
      </c>
      <c r="J3" s="73"/>
      <c r="K3" s="73"/>
      <c r="L3" s="35"/>
      <c r="M3" s="73"/>
      <c r="N3" s="7"/>
      <c r="O3" s="73" t="s">
        <v>33</v>
      </c>
      <c r="P3" s="73"/>
      <c r="Q3" s="73"/>
      <c r="R3" s="73"/>
      <c r="S3" s="73"/>
      <c r="T3" s="88"/>
      <c r="U3" s="122" t="s">
        <v>36</v>
      </c>
      <c r="V3" s="122"/>
      <c r="W3" s="122"/>
      <c r="X3" s="122"/>
      <c r="Y3" s="123"/>
    </row>
    <row r="4" spans="2:25" s="45" customFormat="1" ht="14.45" x14ac:dyDescent="0.3">
      <c r="B4" s="42"/>
      <c r="C4" s="119" t="s">
        <v>0</v>
      </c>
      <c r="D4" s="120"/>
      <c r="E4" s="119" t="s">
        <v>1</v>
      </c>
      <c r="F4" s="121"/>
      <c r="G4" s="120"/>
      <c r="H4" s="43"/>
      <c r="I4" s="44" t="s">
        <v>32</v>
      </c>
      <c r="J4" s="44"/>
      <c r="K4" s="44" t="s">
        <v>1</v>
      </c>
      <c r="M4" s="44"/>
      <c r="N4" s="42"/>
      <c r="O4" s="44" t="s">
        <v>32</v>
      </c>
      <c r="P4" s="44"/>
      <c r="Q4" s="44" t="s">
        <v>1</v>
      </c>
      <c r="R4" s="44"/>
      <c r="S4" s="44"/>
      <c r="T4" s="42"/>
      <c r="U4" s="44" t="s">
        <v>32</v>
      </c>
      <c r="V4" s="44"/>
      <c r="W4" s="124" t="s">
        <v>1</v>
      </c>
      <c r="X4" s="124"/>
      <c r="Y4" s="125"/>
    </row>
    <row r="5" spans="2:25" x14ac:dyDescent="0.25">
      <c r="B5" s="17" t="s">
        <v>2</v>
      </c>
      <c r="C5" s="18" t="s">
        <v>3</v>
      </c>
      <c r="D5" s="19" t="s">
        <v>4</v>
      </c>
      <c r="E5" s="49">
        <v>1.3</v>
      </c>
      <c r="F5" s="19" t="s">
        <v>5</v>
      </c>
      <c r="G5" s="20" t="s">
        <v>6</v>
      </c>
      <c r="H5" s="30"/>
      <c r="I5" s="19" t="s">
        <v>4</v>
      </c>
      <c r="J5" s="50">
        <v>1.3</v>
      </c>
      <c r="K5" s="19" t="s">
        <v>5</v>
      </c>
      <c r="L5" s="89" t="s">
        <v>6</v>
      </c>
      <c r="M5" s="89"/>
      <c r="N5" s="7"/>
      <c r="O5" s="19" t="s">
        <v>4</v>
      </c>
      <c r="P5" s="50">
        <v>1.4</v>
      </c>
      <c r="Q5" s="19" t="s">
        <v>5</v>
      </c>
      <c r="R5" s="89" t="s">
        <v>6</v>
      </c>
      <c r="S5" s="94"/>
      <c r="T5" s="30"/>
      <c r="U5" s="19" t="s">
        <v>4</v>
      </c>
      <c r="V5" s="50">
        <v>1.34</v>
      </c>
      <c r="W5" s="19" t="s">
        <v>5</v>
      </c>
      <c r="X5" s="31"/>
      <c r="Y5" s="20" t="s">
        <v>6</v>
      </c>
    </row>
    <row r="6" spans="2:25" ht="14.45" x14ac:dyDescent="0.3">
      <c r="B6" s="3" t="s">
        <v>7</v>
      </c>
      <c r="C6" s="4"/>
      <c r="D6" s="5">
        <v>800</v>
      </c>
      <c r="E6" s="4"/>
      <c r="F6" s="5">
        <v>300</v>
      </c>
      <c r="G6" s="6">
        <v>1000</v>
      </c>
      <c r="I6" s="5">
        <v>800</v>
      </c>
      <c r="K6" s="5">
        <v>300</v>
      </c>
      <c r="N6" s="3"/>
      <c r="O6" s="5">
        <v>800</v>
      </c>
      <c r="P6" s="36"/>
      <c r="Q6" s="5">
        <v>300</v>
      </c>
      <c r="R6" s="36"/>
      <c r="S6" s="5"/>
      <c r="T6" s="46"/>
      <c r="U6" s="5">
        <v>800</v>
      </c>
      <c r="V6" s="36"/>
      <c r="W6" s="5">
        <v>300</v>
      </c>
      <c r="X6" s="36"/>
      <c r="Y6" s="6"/>
    </row>
    <row r="7" spans="2:25" ht="14.45" x14ac:dyDescent="0.3">
      <c r="B7" s="3" t="s">
        <v>8</v>
      </c>
      <c r="C7" s="21">
        <v>0.03</v>
      </c>
      <c r="D7" s="5">
        <v>2000</v>
      </c>
      <c r="E7" s="21">
        <v>0.04</v>
      </c>
      <c r="F7" s="5">
        <v>700</v>
      </c>
      <c r="G7" s="22">
        <v>600</v>
      </c>
      <c r="I7" s="5">
        <v>2000</v>
      </c>
      <c r="K7" s="5">
        <v>700</v>
      </c>
      <c r="N7" s="3"/>
      <c r="O7" s="5">
        <v>2000</v>
      </c>
      <c r="P7" s="36"/>
      <c r="Q7" s="5">
        <v>700</v>
      </c>
      <c r="R7" s="36"/>
      <c r="S7" s="90"/>
      <c r="T7" s="99"/>
      <c r="U7" s="48">
        <v>2200</v>
      </c>
      <c r="V7" s="36"/>
      <c r="W7" s="48">
        <v>800</v>
      </c>
      <c r="X7" s="36"/>
      <c r="Y7" s="22"/>
    </row>
    <row r="8" spans="2:25" ht="14.45" x14ac:dyDescent="0.3">
      <c r="B8" s="3" t="s">
        <v>9</v>
      </c>
      <c r="C8" s="21"/>
      <c r="D8" s="5">
        <v>-600</v>
      </c>
      <c r="E8" s="21"/>
      <c r="F8" s="5">
        <v>-280</v>
      </c>
      <c r="G8" s="22" t="s">
        <v>61</v>
      </c>
      <c r="I8" s="51"/>
      <c r="K8" s="51"/>
      <c r="N8" s="3"/>
      <c r="O8" s="51"/>
      <c r="P8" s="36"/>
      <c r="Q8" s="51"/>
      <c r="R8" s="36"/>
      <c r="S8" s="90"/>
      <c r="T8" s="99"/>
      <c r="U8" s="51"/>
      <c r="V8" s="36"/>
      <c r="W8" s="51"/>
      <c r="X8" s="36"/>
      <c r="Y8" s="22"/>
    </row>
    <row r="9" spans="2:25" ht="14.45" x14ac:dyDescent="0.3">
      <c r="B9" s="3" t="s">
        <v>10</v>
      </c>
      <c r="C9" s="21">
        <v>0.1</v>
      </c>
      <c r="D9" s="5">
        <v>1200</v>
      </c>
      <c r="E9" s="21">
        <v>0.12</v>
      </c>
      <c r="F9" s="5">
        <v>300</v>
      </c>
      <c r="G9" s="22">
        <v>100</v>
      </c>
      <c r="I9" s="5">
        <v>1200</v>
      </c>
      <c r="K9" s="5">
        <v>300</v>
      </c>
      <c r="N9" s="3"/>
      <c r="O9" s="5">
        <v>1200</v>
      </c>
      <c r="P9" s="36"/>
      <c r="Q9" s="5">
        <v>300</v>
      </c>
      <c r="R9" s="36"/>
      <c r="S9" s="90"/>
      <c r="T9" s="99"/>
      <c r="U9" s="48">
        <v>1400</v>
      </c>
      <c r="V9" s="36"/>
      <c r="W9" s="48">
        <v>400</v>
      </c>
      <c r="X9" s="36"/>
      <c r="Y9" s="22"/>
    </row>
    <row r="10" spans="2:25" ht="14.45" x14ac:dyDescent="0.3">
      <c r="B10" s="3" t="s">
        <v>11</v>
      </c>
      <c r="C10" s="21"/>
      <c r="D10" s="5">
        <v>-400</v>
      </c>
      <c r="E10" s="21"/>
      <c r="F10" s="5">
        <v>-100</v>
      </c>
      <c r="G10" s="22" t="s">
        <v>61</v>
      </c>
      <c r="I10" s="51"/>
      <c r="K10" s="51"/>
      <c r="N10" s="3"/>
      <c r="O10" s="51"/>
      <c r="P10" s="36"/>
      <c r="Q10" s="51"/>
      <c r="R10" s="36"/>
      <c r="S10" s="90"/>
      <c r="T10" s="99"/>
      <c r="U10" s="51"/>
      <c r="V10" s="36"/>
      <c r="W10" s="51"/>
      <c r="X10" s="36"/>
      <c r="Y10" s="22"/>
    </row>
    <row r="11" spans="2:25" ht="14.45" x14ac:dyDescent="0.3">
      <c r="B11" s="3" t="s">
        <v>12</v>
      </c>
      <c r="C11" s="4"/>
      <c r="D11" s="5">
        <v>100</v>
      </c>
      <c r="E11" s="4"/>
      <c r="F11" s="5"/>
      <c r="G11" s="6"/>
      <c r="I11" s="5">
        <f>D11</f>
        <v>100</v>
      </c>
      <c r="K11" s="5"/>
      <c r="N11" s="3"/>
      <c r="O11" s="48">
        <v>500</v>
      </c>
      <c r="P11" s="36"/>
      <c r="Q11" s="5"/>
      <c r="R11" s="36"/>
      <c r="S11" s="5"/>
      <c r="T11" s="46"/>
      <c r="U11" s="51"/>
      <c r="V11" s="36"/>
      <c r="W11" s="5"/>
      <c r="X11" s="36"/>
      <c r="Y11" s="6"/>
    </row>
    <row r="12" spans="2:25" ht="14.45" x14ac:dyDescent="0.3">
      <c r="B12" s="59" t="s">
        <v>25</v>
      </c>
      <c r="C12" s="4"/>
      <c r="D12" s="5"/>
      <c r="E12" s="4"/>
      <c r="F12" s="5"/>
      <c r="G12" s="6"/>
      <c r="I12" s="5"/>
      <c r="K12" s="5"/>
      <c r="N12" s="3"/>
      <c r="O12" s="5"/>
      <c r="P12" s="36"/>
      <c r="Q12" s="5"/>
      <c r="R12" s="36"/>
      <c r="S12" s="5"/>
      <c r="T12" s="46"/>
      <c r="U12" s="5"/>
      <c r="V12" s="36"/>
      <c r="W12" s="5"/>
      <c r="X12" s="36"/>
      <c r="Y12" s="6"/>
    </row>
    <row r="13" spans="2:25" ht="14.45" x14ac:dyDescent="0.3">
      <c r="B13" s="3" t="s">
        <v>27</v>
      </c>
      <c r="C13" s="4"/>
      <c r="D13" s="5">
        <v>900</v>
      </c>
      <c r="E13" s="4"/>
      <c r="F13" s="5">
        <v>280</v>
      </c>
      <c r="G13" s="6">
        <v>200</v>
      </c>
      <c r="I13" s="5">
        <v>800</v>
      </c>
      <c r="K13" s="5">
        <v>280</v>
      </c>
      <c r="N13" s="3"/>
      <c r="O13" s="5">
        <v>800</v>
      </c>
      <c r="P13" s="36"/>
      <c r="Q13" s="5">
        <v>280</v>
      </c>
      <c r="R13" s="36"/>
      <c r="S13" s="5"/>
      <c r="T13" s="46"/>
      <c r="U13" s="5">
        <v>800</v>
      </c>
      <c r="V13" s="36"/>
      <c r="W13" s="5">
        <v>280</v>
      </c>
      <c r="X13" s="36"/>
      <c r="Y13" s="6"/>
    </row>
    <row r="14" spans="2:25" ht="14.45" x14ac:dyDescent="0.3">
      <c r="B14" s="59" t="s">
        <v>29</v>
      </c>
      <c r="C14" s="4"/>
      <c r="D14" s="5"/>
      <c r="E14" s="4"/>
      <c r="F14" s="5"/>
      <c r="G14" s="6"/>
      <c r="I14" s="51"/>
      <c r="K14" s="51"/>
      <c r="N14" s="3"/>
      <c r="O14" s="51"/>
      <c r="P14" s="36"/>
      <c r="Q14" s="51"/>
      <c r="R14" s="36"/>
      <c r="S14" s="5"/>
      <c r="T14" s="46"/>
      <c r="U14" s="51"/>
      <c r="V14" s="36"/>
      <c r="W14" s="51"/>
      <c r="X14" s="80"/>
      <c r="Y14" s="6"/>
    </row>
    <row r="15" spans="2:25" s="26" customFormat="1" ht="14.45" x14ac:dyDescent="0.3">
      <c r="B15" s="23"/>
      <c r="C15" s="12"/>
      <c r="D15" s="24">
        <f>SUM(D6:D14)</f>
        <v>4000</v>
      </c>
      <c r="E15" s="12"/>
      <c r="F15" s="24">
        <f>SUM(F6:F14)</f>
        <v>1200</v>
      </c>
      <c r="G15" s="25">
        <f>SUM(G6:G14)</f>
        <v>1900</v>
      </c>
      <c r="I15" s="95"/>
      <c r="K15" s="95"/>
      <c r="L15" s="96"/>
      <c r="N15" s="23"/>
      <c r="O15" s="95"/>
      <c r="P15" s="38"/>
      <c r="Q15" s="95"/>
      <c r="R15" s="97"/>
      <c r="S15" s="24"/>
      <c r="T15" s="47"/>
      <c r="U15" s="95"/>
      <c r="V15" s="38"/>
      <c r="W15" s="95"/>
      <c r="X15" s="97"/>
      <c r="Y15" s="25"/>
    </row>
    <row r="16" spans="2:25" ht="14.45" x14ac:dyDescent="0.3">
      <c r="B16" s="13"/>
      <c r="C16" s="14"/>
      <c r="D16" s="15"/>
      <c r="E16" s="14"/>
      <c r="F16" s="15"/>
      <c r="G16" s="16"/>
      <c r="N16" s="3"/>
      <c r="O16" s="36"/>
      <c r="P16" s="36"/>
      <c r="Q16" s="36"/>
      <c r="R16" s="36"/>
      <c r="S16" s="24"/>
      <c r="T16" s="47"/>
      <c r="U16" s="36"/>
      <c r="V16" s="36"/>
      <c r="W16" s="36"/>
      <c r="X16" s="36"/>
      <c r="Y16" s="25"/>
    </row>
    <row r="17" spans="2:25" ht="14.45" x14ac:dyDescent="0.3">
      <c r="B17" s="17" t="s">
        <v>13</v>
      </c>
      <c r="C17" s="18"/>
      <c r="D17" s="27"/>
      <c r="E17" s="18"/>
      <c r="F17" s="27"/>
      <c r="G17" s="28"/>
      <c r="H17" s="30"/>
      <c r="I17" s="31"/>
      <c r="J17" s="31"/>
      <c r="K17" s="31"/>
      <c r="L17" s="94"/>
      <c r="M17" s="31"/>
      <c r="N17" s="30"/>
      <c r="O17" s="31"/>
      <c r="P17" s="31"/>
      <c r="Q17" s="31"/>
      <c r="R17" s="31"/>
      <c r="S17" s="31"/>
      <c r="T17" s="30"/>
      <c r="U17" s="31"/>
      <c r="V17" s="31"/>
      <c r="W17" s="31"/>
      <c r="X17" s="31"/>
      <c r="Y17" s="32"/>
    </row>
    <row r="18" spans="2:25" ht="14.45" x14ac:dyDescent="0.3">
      <c r="B18" s="3" t="s">
        <v>14</v>
      </c>
      <c r="C18" s="4"/>
      <c r="D18" s="5">
        <v>1300</v>
      </c>
      <c r="E18" s="4"/>
      <c r="F18" s="5">
        <v>500</v>
      </c>
      <c r="G18" s="6">
        <v>500</v>
      </c>
      <c r="H18" s="7"/>
      <c r="I18" s="33">
        <v>1300</v>
      </c>
      <c r="J18" s="34"/>
      <c r="K18" s="33">
        <v>500</v>
      </c>
      <c r="M18" s="35"/>
      <c r="N18" s="3"/>
      <c r="O18" s="33">
        <v>1300</v>
      </c>
      <c r="P18" s="34"/>
      <c r="Q18" s="33">
        <v>500</v>
      </c>
      <c r="R18" s="35"/>
      <c r="S18" s="33"/>
      <c r="T18" s="46"/>
      <c r="U18" s="33">
        <v>1300</v>
      </c>
      <c r="V18" s="34"/>
      <c r="W18" s="33">
        <v>500</v>
      </c>
      <c r="X18" s="35"/>
      <c r="Y18" s="11"/>
    </row>
    <row r="19" spans="2:25" ht="14.45" x14ac:dyDescent="0.3">
      <c r="B19" s="3" t="s">
        <v>15</v>
      </c>
      <c r="C19" s="4"/>
      <c r="D19" s="5">
        <v>1200</v>
      </c>
      <c r="E19" s="4"/>
      <c r="F19" s="5">
        <v>350</v>
      </c>
      <c r="G19" s="6">
        <v>350</v>
      </c>
      <c r="H19" s="3"/>
      <c r="I19" s="5">
        <v>1200</v>
      </c>
      <c r="J19" s="4"/>
      <c r="K19" s="114">
        <v>350</v>
      </c>
      <c r="M19" s="36"/>
      <c r="N19" s="3"/>
      <c r="O19" s="51"/>
      <c r="P19" s="4"/>
      <c r="Q19" s="51"/>
      <c r="R19" s="36"/>
      <c r="S19" s="5"/>
      <c r="T19" s="46"/>
      <c r="U19" s="51"/>
      <c r="V19" s="4"/>
      <c r="W19" s="51"/>
      <c r="X19" s="36"/>
      <c r="Y19" s="6"/>
    </row>
    <row r="20" spans="2:25" ht="14.45" x14ac:dyDescent="0.3">
      <c r="B20" s="3" t="s">
        <v>37</v>
      </c>
      <c r="C20" s="4"/>
      <c r="D20" s="5"/>
      <c r="E20" s="4"/>
      <c r="F20" s="5"/>
      <c r="G20" s="6"/>
      <c r="H20" s="3"/>
      <c r="I20" s="51"/>
      <c r="J20" s="4"/>
      <c r="K20" s="51"/>
      <c r="M20" s="36"/>
      <c r="N20" s="3"/>
      <c r="O20" s="51"/>
      <c r="P20" s="4"/>
      <c r="Q20" s="51"/>
      <c r="R20" s="36"/>
      <c r="S20" s="5"/>
      <c r="T20" s="46"/>
      <c r="U20" s="51"/>
      <c r="V20" s="4"/>
      <c r="W20" s="51"/>
      <c r="X20" s="36"/>
      <c r="Y20" s="6"/>
    </row>
    <row r="21" spans="2:25" ht="14.45" x14ac:dyDescent="0.3">
      <c r="B21" s="3" t="s">
        <v>16</v>
      </c>
      <c r="C21" s="4"/>
      <c r="D21" s="5"/>
      <c r="E21" s="4"/>
      <c r="F21" s="5"/>
      <c r="G21" s="6"/>
      <c r="H21" s="3"/>
      <c r="I21" s="51"/>
      <c r="J21" s="4"/>
      <c r="K21" s="51"/>
      <c r="M21" s="36"/>
      <c r="N21" s="3"/>
      <c r="O21" s="51"/>
      <c r="P21" s="4"/>
      <c r="Q21" s="51"/>
      <c r="R21" s="36"/>
      <c r="S21" s="5"/>
      <c r="T21" s="46"/>
      <c r="U21" s="51"/>
      <c r="V21" s="4"/>
      <c r="W21" s="51"/>
      <c r="X21" s="36"/>
      <c r="Y21" s="6"/>
    </row>
    <row r="22" spans="2:25" ht="14.45" x14ac:dyDescent="0.3">
      <c r="B22" s="3" t="s">
        <v>17</v>
      </c>
      <c r="C22" s="21">
        <v>0.05</v>
      </c>
      <c r="D22" s="5">
        <f>400+600</f>
        <v>1000</v>
      </c>
      <c r="E22" s="21">
        <v>7.0000000000000007E-2</v>
      </c>
      <c r="F22" s="5">
        <v>100</v>
      </c>
      <c r="G22" s="116">
        <v>100</v>
      </c>
      <c r="H22" s="3"/>
      <c r="I22" s="5">
        <v>800</v>
      </c>
      <c r="J22" s="4"/>
      <c r="K22" s="5">
        <v>100</v>
      </c>
      <c r="M22" s="36"/>
      <c r="N22" s="3"/>
      <c r="O22" s="5">
        <v>700</v>
      </c>
      <c r="P22" s="4"/>
      <c r="Q22" s="5">
        <v>150</v>
      </c>
      <c r="R22" s="36"/>
      <c r="S22" s="5"/>
      <c r="T22" s="46"/>
      <c r="U22" s="5">
        <v>600</v>
      </c>
      <c r="V22" s="4"/>
      <c r="W22" s="5">
        <v>100</v>
      </c>
      <c r="X22" s="36"/>
      <c r="Y22" s="6"/>
    </row>
    <row r="23" spans="2:25" ht="14.45" x14ac:dyDescent="0.3">
      <c r="B23" s="3" t="s">
        <v>18</v>
      </c>
      <c r="C23" s="4"/>
      <c r="D23" s="5">
        <v>500</v>
      </c>
      <c r="E23" s="4"/>
      <c r="F23" s="5">
        <v>250</v>
      </c>
      <c r="G23" s="6">
        <v>350</v>
      </c>
      <c r="H23" s="3"/>
      <c r="I23" s="110">
        <v>400</v>
      </c>
      <c r="J23" s="111"/>
      <c r="K23" s="110">
        <v>300</v>
      </c>
      <c r="L23" s="115">
        <v>400</v>
      </c>
      <c r="M23" s="36"/>
      <c r="N23" s="3"/>
      <c r="O23" s="48">
        <v>550</v>
      </c>
      <c r="P23" s="4"/>
      <c r="Q23" s="48">
        <v>250</v>
      </c>
      <c r="R23" s="36"/>
      <c r="S23" s="5"/>
      <c r="T23" s="46"/>
      <c r="U23" s="48">
        <v>600</v>
      </c>
      <c r="V23" s="4"/>
      <c r="W23" s="48">
        <v>300</v>
      </c>
      <c r="X23" s="36"/>
      <c r="Y23" s="6"/>
    </row>
    <row r="24" spans="2:25" x14ac:dyDescent="0.25">
      <c r="B24" s="3" t="s">
        <v>28</v>
      </c>
      <c r="C24" s="4"/>
      <c r="D24" s="5"/>
      <c r="E24" s="4"/>
      <c r="F24" s="5"/>
      <c r="G24" s="116">
        <v>600</v>
      </c>
      <c r="H24" s="3"/>
      <c r="I24" s="5"/>
      <c r="J24" s="4"/>
      <c r="K24" s="5"/>
      <c r="M24" s="36"/>
      <c r="N24" s="3"/>
      <c r="O24" s="5"/>
      <c r="P24" s="4"/>
      <c r="Q24" s="5"/>
      <c r="R24" s="36"/>
      <c r="S24" s="5"/>
      <c r="T24" s="46"/>
      <c r="U24" s="5"/>
      <c r="V24" s="4"/>
      <c r="W24" s="5"/>
      <c r="X24" s="36"/>
      <c r="Y24" s="6"/>
    </row>
    <row r="25" spans="2:25" s="26" customFormat="1" ht="14.45" x14ac:dyDescent="0.3">
      <c r="B25" s="23"/>
      <c r="C25" s="12"/>
      <c r="D25" s="24">
        <f>SUM(D18:D23)</f>
        <v>4000</v>
      </c>
      <c r="E25" s="12"/>
      <c r="F25" s="24">
        <f>SUM(F18:F24)</f>
        <v>1200</v>
      </c>
      <c r="G25" s="25">
        <f>SUM(G18:G24)</f>
        <v>1900</v>
      </c>
      <c r="H25" s="37"/>
      <c r="I25" s="95"/>
      <c r="J25" s="12"/>
      <c r="K25" s="95"/>
      <c r="L25" s="96"/>
      <c r="M25" s="38"/>
      <c r="N25" s="23"/>
      <c r="O25" s="95"/>
      <c r="P25" s="12"/>
      <c r="Q25" s="95"/>
      <c r="R25" s="97"/>
      <c r="S25" s="24"/>
      <c r="T25" s="47"/>
      <c r="U25" s="95"/>
      <c r="V25" s="12"/>
      <c r="W25" s="95"/>
      <c r="X25" s="97"/>
      <c r="Y25" s="25"/>
    </row>
    <row r="26" spans="2:25" ht="14.45" x14ac:dyDescent="0.3">
      <c r="B26" s="13"/>
      <c r="C26" s="14"/>
      <c r="D26" s="15"/>
      <c r="E26" s="14"/>
      <c r="F26" s="15"/>
      <c r="G26" s="16"/>
      <c r="H26" s="13"/>
      <c r="I26" s="39"/>
      <c r="J26" s="39"/>
      <c r="K26" s="39"/>
      <c r="M26" s="39"/>
      <c r="N26" s="13"/>
      <c r="O26" s="39"/>
      <c r="P26" s="39"/>
      <c r="Q26" s="39"/>
      <c r="R26" s="39"/>
      <c r="S26" s="39"/>
      <c r="T26" s="3"/>
      <c r="U26" s="39"/>
      <c r="V26" s="39"/>
      <c r="W26" s="39"/>
      <c r="X26" s="39"/>
      <c r="Y26" s="40"/>
    </row>
    <row r="27" spans="2:25" ht="14.45" x14ac:dyDescent="0.3">
      <c r="L27" s="94"/>
      <c r="N27" s="3"/>
      <c r="T27" s="30"/>
      <c r="U27" s="36"/>
      <c r="V27" s="36"/>
      <c r="W27" s="36"/>
      <c r="X27" s="36"/>
      <c r="Y27" s="69"/>
    </row>
    <row r="28" spans="2:25" ht="14.45" x14ac:dyDescent="0.3">
      <c r="B28" s="56"/>
      <c r="H28" s="7"/>
      <c r="I28" s="29" t="s">
        <v>19</v>
      </c>
      <c r="J28" s="18"/>
      <c r="K28" s="18"/>
      <c r="L28" s="94"/>
      <c r="M28" s="98"/>
      <c r="N28" s="56"/>
      <c r="O28" s="8" t="s">
        <v>34</v>
      </c>
      <c r="P28" s="18"/>
      <c r="Q28" s="18"/>
      <c r="R28" s="87"/>
      <c r="S28" s="33"/>
      <c r="T28" s="46"/>
      <c r="U28" s="8" t="s">
        <v>38</v>
      </c>
      <c r="V28" s="9"/>
      <c r="W28" s="9"/>
      <c r="X28" s="10"/>
      <c r="Y28" s="11"/>
    </row>
    <row r="29" spans="2:25" ht="14.45" x14ac:dyDescent="0.3">
      <c r="B29" s="57"/>
      <c r="H29" s="3"/>
      <c r="I29" s="24" t="s">
        <v>0</v>
      </c>
      <c r="J29" s="36"/>
      <c r="K29" s="24" t="s">
        <v>1</v>
      </c>
      <c r="M29" s="36"/>
      <c r="N29" s="3"/>
      <c r="O29" s="24" t="s">
        <v>0</v>
      </c>
      <c r="P29" s="36"/>
      <c r="Q29" s="24" t="s">
        <v>1</v>
      </c>
      <c r="R29" s="36"/>
      <c r="S29" s="5"/>
      <c r="T29" s="46"/>
      <c r="U29" s="24" t="s">
        <v>0</v>
      </c>
      <c r="V29" s="36"/>
      <c r="W29" s="24" t="s">
        <v>1</v>
      </c>
      <c r="X29" s="36"/>
      <c r="Y29" s="6"/>
    </row>
    <row r="30" spans="2:25" x14ac:dyDescent="0.25">
      <c r="B30" s="57"/>
      <c r="H30" s="3"/>
      <c r="I30" s="24" t="s">
        <v>4</v>
      </c>
      <c r="J30" s="36"/>
      <c r="K30" s="24" t="s">
        <v>5</v>
      </c>
      <c r="M30" s="36"/>
      <c r="N30" s="3"/>
      <c r="O30" s="24" t="s">
        <v>4</v>
      </c>
      <c r="P30" s="36"/>
      <c r="Q30" s="24" t="s">
        <v>5</v>
      </c>
      <c r="R30" s="36"/>
      <c r="S30" s="5"/>
      <c r="T30" s="46"/>
      <c r="U30" s="24" t="s">
        <v>4</v>
      </c>
      <c r="V30" s="36"/>
      <c r="W30" s="24" t="s">
        <v>5</v>
      </c>
      <c r="X30" s="36"/>
      <c r="Y30" s="6"/>
    </row>
    <row r="31" spans="2:25" ht="14.45" x14ac:dyDescent="0.3">
      <c r="B31" s="57"/>
      <c r="H31" s="3"/>
      <c r="I31" s="4"/>
      <c r="J31" s="5"/>
      <c r="K31" s="4"/>
      <c r="M31" s="5"/>
      <c r="N31" s="3"/>
      <c r="O31" s="4"/>
      <c r="P31" s="5"/>
      <c r="Q31" s="4"/>
      <c r="R31" s="5"/>
      <c r="S31" s="5"/>
      <c r="T31" s="46"/>
      <c r="U31" s="4"/>
      <c r="V31" s="5"/>
      <c r="W31" s="4"/>
      <c r="X31" s="5"/>
      <c r="Y31" s="6"/>
    </row>
    <row r="32" spans="2:25" ht="14.45" x14ac:dyDescent="0.3">
      <c r="B32" s="57" t="s">
        <v>35</v>
      </c>
      <c r="H32" s="3"/>
      <c r="I32" s="5">
        <v>2000</v>
      </c>
      <c r="J32" s="36"/>
      <c r="K32" s="5">
        <v>400</v>
      </c>
      <c r="M32" s="36"/>
      <c r="N32" s="3"/>
      <c r="O32" s="5">
        <v>2500</v>
      </c>
      <c r="P32" s="36"/>
      <c r="Q32" s="5">
        <v>600</v>
      </c>
      <c r="R32" s="36"/>
      <c r="S32" s="5"/>
      <c r="T32" s="46"/>
      <c r="U32" s="5">
        <v>2600</v>
      </c>
      <c r="V32" s="36"/>
      <c r="W32" s="5">
        <v>660</v>
      </c>
      <c r="X32" s="36"/>
      <c r="Y32" s="6"/>
    </row>
    <row r="33" spans="2:25" ht="14.45" x14ac:dyDescent="0.3">
      <c r="B33" s="117" t="s">
        <v>122</v>
      </c>
      <c r="H33" s="3"/>
      <c r="I33" s="5"/>
      <c r="J33" s="36"/>
      <c r="K33" s="118">
        <v>200</v>
      </c>
      <c r="M33" s="36"/>
      <c r="N33" s="3"/>
      <c r="O33" s="5"/>
      <c r="P33" s="36"/>
      <c r="Q33" s="118">
        <v>300</v>
      </c>
      <c r="R33" s="36"/>
      <c r="S33" s="5"/>
      <c r="T33" s="46"/>
      <c r="U33" s="5"/>
      <c r="V33" s="36"/>
      <c r="W33" s="118">
        <v>340</v>
      </c>
      <c r="X33" s="36"/>
      <c r="Y33" s="6"/>
    </row>
    <row r="34" spans="2:25" ht="14.45" x14ac:dyDescent="0.3">
      <c r="B34" s="57" t="s">
        <v>20</v>
      </c>
      <c r="H34" s="3"/>
      <c r="I34" s="5">
        <v>1000</v>
      </c>
      <c r="J34" s="36"/>
      <c r="K34" s="5">
        <v>200</v>
      </c>
      <c r="M34" s="36"/>
      <c r="N34" s="3"/>
      <c r="O34" s="5">
        <v>1300</v>
      </c>
      <c r="P34" s="36"/>
      <c r="Q34" s="5">
        <v>300</v>
      </c>
      <c r="R34" s="36"/>
      <c r="S34" s="5"/>
      <c r="T34" s="46"/>
      <c r="U34" s="5">
        <v>1300</v>
      </c>
      <c r="V34" s="36"/>
      <c r="W34" s="5">
        <v>330</v>
      </c>
      <c r="X34" s="36"/>
      <c r="Y34" s="6"/>
    </row>
    <row r="35" spans="2:25" ht="14.45" x14ac:dyDescent="0.3">
      <c r="B35" s="57" t="s">
        <v>21</v>
      </c>
      <c r="H35" s="3"/>
      <c r="I35" s="5"/>
      <c r="J35" s="36"/>
      <c r="K35" s="5">
        <v>50</v>
      </c>
      <c r="M35" s="36"/>
      <c r="N35" s="3"/>
      <c r="O35" s="5"/>
      <c r="P35" s="36"/>
      <c r="Q35" s="5">
        <v>50</v>
      </c>
      <c r="R35" s="36"/>
      <c r="S35" s="5"/>
      <c r="T35" s="46"/>
      <c r="U35" s="5"/>
      <c r="V35" s="36"/>
      <c r="W35" s="5">
        <v>60</v>
      </c>
      <c r="X35" s="36"/>
      <c r="Y35" s="6"/>
    </row>
    <row r="36" spans="2:25" ht="14.45" x14ac:dyDescent="0.3">
      <c r="B36" s="57" t="s">
        <v>26</v>
      </c>
      <c r="H36" s="3"/>
      <c r="I36" s="5">
        <f>(D7+I7)/2*$C$7+(D9+I9)/2*$C$9</f>
        <v>180</v>
      </c>
      <c r="J36" s="36"/>
      <c r="K36" s="5">
        <f>(F7+K7)/2*$E$7+(F9+K9)/2*$E$9</f>
        <v>64</v>
      </c>
      <c r="M36" s="36"/>
      <c r="N36" s="3"/>
      <c r="O36" s="51"/>
      <c r="P36" s="36"/>
      <c r="Q36" s="51"/>
      <c r="R36" s="36"/>
      <c r="S36" s="5"/>
      <c r="T36" s="46"/>
      <c r="U36" s="51"/>
      <c r="V36" s="36"/>
      <c r="W36" s="51"/>
      <c r="X36" s="36"/>
      <c r="Y36" s="6"/>
    </row>
    <row r="37" spans="2:25" ht="14.45" x14ac:dyDescent="0.3">
      <c r="B37" s="57" t="s">
        <v>22</v>
      </c>
      <c r="H37" s="3"/>
      <c r="I37" s="5">
        <v>250</v>
      </c>
      <c r="J37" s="36"/>
      <c r="K37" s="5">
        <v>50</v>
      </c>
      <c r="M37" s="36"/>
      <c r="N37" s="3"/>
      <c r="O37" s="5">
        <v>300</v>
      </c>
      <c r="P37" s="36"/>
      <c r="Q37" s="5">
        <v>60</v>
      </c>
      <c r="R37" s="36"/>
      <c r="S37" s="5"/>
      <c r="T37" s="46"/>
      <c r="U37" s="5">
        <v>330</v>
      </c>
      <c r="V37" s="36"/>
      <c r="W37" s="5">
        <v>62</v>
      </c>
      <c r="X37" s="36"/>
      <c r="Y37" s="6"/>
    </row>
    <row r="38" spans="2:25" ht="14.45" x14ac:dyDescent="0.3">
      <c r="B38" s="57" t="s">
        <v>104</v>
      </c>
      <c r="H38" s="3"/>
      <c r="I38" s="5"/>
      <c r="J38" s="36"/>
      <c r="K38" s="5"/>
      <c r="M38" s="36"/>
      <c r="N38" s="3"/>
      <c r="O38" s="51"/>
      <c r="P38" s="36"/>
      <c r="Q38" s="51"/>
      <c r="R38" s="36"/>
      <c r="S38" s="5"/>
      <c r="T38" s="46"/>
      <c r="U38" s="51"/>
      <c r="V38" s="36"/>
      <c r="W38" s="51"/>
      <c r="X38" s="36"/>
      <c r="Y38" s="6"/>
    </row>
    <row r="39" spans="2:25" ht="14.45" x14ac:dyDescent="0.3">
      <c r="B39" s="57" t="s">
        <v>23</v>
      </c>
      <c r="H39" s="3"/>
      <c r="I39" s="5">
        <f>(D22+I22)/2*$C$22</f>
        <v>45</v>
      </c>
      <c r="J39" s="36"/>
      <c r="K39" s="5">
        <f>(F22+K22)/2*$E$22</f>
        <v>7.0000000000000009</v>
      </c>
      <c r="M39" s="36"/>
      <c r="N39" s="3"/>
      <c r="O39" s="51"/>
      <c r="P39" s="36"/>
      <c r="Q39" s="51"/>
      <c r="R39" s="36"/>
      <c r="S39" s="5"/>
      <c r="T39" s="46"/>
      <c r="U39" s="51"/>
      <c r="V39" s="36"/>
      <c r="W39" s="51"/>
      <c r="X39" s="36"/>
      <c r="Y39" s="6"/>
    </row>
    <row r="40" spans="2:25" ht="14.45" x14ac:dyDescent="0.3">
      <c r="B40" s="57" t="s">
        <v>24</v>
      </c>
      <c r="H40" s="41">
        <v>0.3</v>
      </c>
      <c r="I40" s="5">
        <f>(I32-SUM(I34:I39))*$H$40</f>
        <v>157.5</v>
      </c>
      <c r="J40" s="53">
        <v>0.25</v>
      </c>
      <c r="K40" s="5">
        <f>(K32-SUM(K34:K39))*$J$40</f>
        <v>7.25</v>
      </c>
      <c r="M40" s="36"/>
      <c r="N40" s="3"/>
      <c r="O40" s="51"/>
      <c r="P40" s="53"/>
      <c r="Q40" s="51"/>
      <c r="R40" s="36"/>
      <c r="S40" s="5"/>
      <c r="T40" s="46"/>
      <c r="U40" s="51"/>
      <c r="V40" s="53"/>
      <c r="W40" s="51"/>
      <c r="X40" s="36"/>
      <c r="Y40" s="6"/>
    </row>
    <row r="41" spans="2:25" ht="14.45" x14ac:dyDescent="0.3">
      <c r="B41" s="57"/>
      <c r="H41" s="13"/>
      <c r="I41" s="15"/>
      <c r="J41" s="39"/>
      <c r="K41" s="15"/>
      <c r="M41" s="39"/>
      <c r="N41" s="3"/>
      <c r="O41" s="15"/>
      <c r="P41" s="36"/>
      <c r="Q41" s="15"/>
      <c r="R41" s="36"/>
      <c r="S41" s="5"/>
      <c r="T41" s="46"/>
      <c r="U41" s="15"/>
      <c r="V41" s="36"/>
      <c r="W41" s="15"/>
      <c r="X41" s="36"/>
      <c r="Y41" s="6"/>
    </row>
    <row r="42" spans="2:25" ht="14.45" x14ac:dyDescent="0.3">
      <c r="B42" s="57"/>
      <c r="H42" s="3"/>
      <c r="I42" s="5">
        <f>I32-SUM(I34:I41)</f>
        <v>367.5</v>
      </c>
      <c r="K42" s="5">
        <f>K32-SUM(K34:K41)</f>
        <v>21.75</v>
      </c>
      <c r="L42" s="35"/>
      <c r="N42" s="3"/>
      <c r="O42" s="51"/>
      <c r="P42" s="36"/>
      <c r="Q42" s="51"/>
      <c r="R42" s="36"/>
      <c r="S42" s="5"/>
      <c r="T42" s="46"/>
      <c r="U42" s="51"/>
      <c r="V42" s="36"/>
      <c r="W42" s="51"/>
      <c r="X42" s="36"/>
      <c r="Y42" s="6"/>
    </row>
    <row r="43" spans="2:25" ht="14.45" x14ac:dyDescent="0.3">
      <c r="B43" s="58"/>
      <c r="H43" s="13"/>
      <c r="I43" s="14"/>
      <c r="J43" s="15"/>
      <c r="K43" s="14"/>
      <c r="L43" s="39"/>
      <c r="M43" s="15"/>
      <c r="N43" s="13"/>
      <c r="O43" s="14"/>
      <c r="P43" s="15"/>
      <c r="Q43" s="14"/>
      <c r="R43" s="15"/>
      <c r="S43" s="15"/>
      <c r="T43" s="54"/>
      <c r="U43" s="14"/>
      <c r="V43" s="15"/>
      <c r="W43" s="14"/>
      <c r="X43" s="15"/>
      <c r="Y43" s="16"/>
    </row>
    <row r="44" spans="2:25" ht="14.45" x14ac:dyDescent="0.3">
      <c r="T44" s="36"/>
    </row>
    <row r="45" spans="2:25" ht="14.45" x14ac:dyDescent="0.3">
      <c r="C45" s="62" t="s">
        <v>100</v>
      </c>
      <c r="D45" s="27"/>
      <c r="E45" s="18"/>
      <c r="F45" s="27"/>
      <c r="G45" s="28"/>
      <c r="H45" s="62" t="s">
        <v>64</v>
      </c>
      <c r="I45" s="31"/>
      <c r="J45" s="31"/>
      <c r="K45" s="31"/>
      <c r="L45" s="31"/>
      <c r="M45" s="31"/>
      <c r="N45" s="62" t="s">
        <v>65</v>
      </c>
      <c r="O45" s="31"/>
      <c r="P45" s="31"/>
      <c r="Q45" s="31"/>
      <c r="R45" s="31"/>
      <c r="S45" s="32"/>
      <c r="T45" s="70" t="s">
        <v>101</v>
      </c>
      <c r="U45" s="70"/>
      <c r="V45" s="31"/>
      <c r="W45" s="31"/>
      <c r="X45" s="31"/>
      <c r="Y45" s="32"/>
    </row>
    <row r="46" spans="2:25" ht="14.45" x14ac:dyDescent="0.3">
      <c r="C46" s="63" t="s">
        <v>39</v>
      </c>
      <c r="D46" s="33"/>
      <c r="E46" s="34"/>
      <c r="F46" s="33"/>
      <c r="G46" s="11"/>
      <c r="H46" s="63" t="s">
        <v>39</v>
      </c>
      <c r="I46" s="35"/>
      <c r="J46" s="35"/>
      <c r="K46" s="35"/>
      <c r="L46" s="35"/>
      <c r="M46" s="35"/>
      <c r="N46" s="63" t="s">
        <v>39</v>
      </c>
      <c r="O46" s="35"/>
      <c r="P46" s="35"/>
      <c r="Q46" s="35"/>
      <c r="R46" s="35"/>
      <c r="S46" s="61"/>
      <c r="T46" s="68" t="s">
        <v>39</v>
      </c>
      <c r="U46" s="35"/>
      <c r="V46" s="35"/>
      <c r="W46" s="35"/>
      <c r="X46" s="35"/>
      <c r="Y46" s="61"/>
    </row>
    <row r="47" spans="2:25" ht="14.45" x14ac:dyDescent="0.3">
      <c r="C47" s="132" t="s">
        <v>40</v>
      </c>
      <c r="D47" s="133"/>
      <c r="E47" s="133"/>
      <c r="F47" s="133"/>
      <c r="G47" s="134"/>
      <c r="H47" s="3" t="s">
        <v>52</v>
      </c>
      <c r="I47" s="36"/>
      <c r="J47" s="36"/>
      <c r="K47" s="36"/>
      <c r="L47" s="36"/>
      <c r="M47" s="36"/>
      <c r="N47" s="3" t="s">
        <v>66</v>
      </c>
      <c r="O47" s="36"/>
      <c r="P47" s="36"/>
      <c r="Q47" s="36"/>
      <c r="R47" s="36"/>
      <c r="S47" s="69"/>
      <c r="T47" s="36" t="s">
        <v>89</v>
      </c>
      <c r="U47" s="36"/>
      <c r="V47" s="36"/>
      <c r="W47" s="36"/>
      <c r="X47" s="36"/>
      <c r="Y47" s="69"/>
    </row>
    <row r="48" spans="2:25" x14ac:dyDescent="0.25">
      <c r="C48" s="132" t="s">
        <v>41</v>
      </c>
      <c r="D48" s="133"/>
      <c r="E48" s="133"/>
      <c r="F48" s="133"/>
      <c r="G48" s="134"/>
      <c r="H48" s="3" t="s">
        <v>53</v>
      </c>
      <c r="I48" s="36"/>
      <c r="J48" s="36"/>
      <c r="K48" s="36"/>
      <c r="L48" s="36"/>
      <c r="M48" s="36"/>
      <c r="N48" s="3" t="s">
        <v>67</v>
      </c>
      <c r="O48" s="36"/>
      <c r="P48" s="36"/>
      <c r="Q48" s="36"/>
      <c r="R48" s="36"/>
      <c r="S48" s="69"/>
      <c r="T48" s="36" t="s">
        <v>119</v>
      </c>
      <c r="U48" s="36"/>
      <c r="V48" s="36"/>
      <c r="W48" s="36"/>
      <c r="X48" s="36"/>
      <c r="Y48" s="69"/>
    </row>
    <row r="49" spans="3:25" x14ac:dyDescent="0.25">
      <c r="C49" s="132" t="s">
        <v>42</v>
      </c>
      <c r="D49" s="133"/>
      <c r="E49" s="133"/>
      <c r="F49" s="133"/>
      <c r="G49" s="134"/>
      <c r="H49" s="3" t="s">
        <v>54</v>
      </c>
      <c r="I49" s="36"/>
      <c r="J49" s="36"/>
      <c r="K49" s="36"/>
      <c r="L49" s="36"/>
      <c r="M49" s="36"/>
      <c r="N49" s="108" t="s">
        <v>105</v>
      </c>
      <c r="O49" s="36"/>
      <c r="P49" s="36"/>
      <c r="Q49" s="36"/>
      <c r="R49" s="36"/>
      <c r="S49" s="69"/>
      <c r="T49" s="36"/>
      <c r="U49" s="36"/>
      <c r="V49" s="36"/>
      <c r="W49" s="36"/>
      <c r="X49" s="36"/>
      <c r="Y49" s="69"/>
    </row>
    <row r="50" spans="3:25" x14ac:dyDescent="0.25">
      <c r="C50" s="129" t="s">
        <v>43</v>
      </c>
      <c r="D50" s="130"/>
      <c r="E50" s="130"/>
      <c r="F50" s="130"/>
      <c r="G50" s="131"/>
      <c r="H50" s="3"/>
      <c r="I50" s="36"/>
      <c r="J50" s="36"/>
      <c r="K50" s="36"/>
      <c r="L50" s="36"/>
      <c r="M50" s="36"/>
      <c r="N50" s="108" t="s">
        <v>107</v>
      </c>
      <c r="O50" s="36"/>
      <c r="P50" s="36"/>
      <c r="Q50" s="36"/>
      <c r="R50" s="36"/>
      <c r="S50" s="69"/>
      <c r="T50" s="36"/>
      <c r="U50" s="36"/>
      <c r="V50" s="36"/>
      <c r="W50" s="36"/>
      <c r="X50" s="36"/>
      <c r="Y50" s="69"/>
    </row>
    <row r="51" spans="3:25" x14ac:dyDescent="0.25">
      <c r="C51" s="135" t="s">
        <v>108</v>
      </c>
      <c r="D51" s="136"/>
      <c r="E51" s="136"/>
      <c r="F51" s="136"/>
      <c r="G51" s="137"/>
      <c r="H51" s="3" t="s">
        <v>55</v>
      </c>
      <c r="I51" s="36"/>
      <c r="J51" s="36"/>
      <c r="K51" s="36"/>
      <c r="L51" s="36"/>
      <c r="M51" s="36"/>
      <c r="N51" s="3" t="s">
        <v>97</v>
      </c>
      <c r="O51" s="36"/>
      <c r="P51" s="36"/>
      <c r="Q51" s="36"/>
      <c r="R51" s="36"/>
      <c r="S51" s="69"/>
      <c r="T51" s="36" t="s">
        <v>91</v>
      </c>
      <c r="U51" s="36"/>
      <c r="V51" s="36"/>
      <c r="W51" s="36"/>
      <c r="X51" s="36"/>
      <c r="Y51" s="69"/>
    </row>
    <row r="52" spans="3:25" x14ac:dyDescent="0.25">
      <c r="C52" s="135" t="s">
        <v>109</v>
      </c>
      <c r="D52" s="136"/>
      <c r="E52" s="136"/>
      <c r="F52" s="136"/>
      <c r="G52" s="137"/>
      <c r="H52" s="3" t="s">
        <v>56</v>
      </c>
      <c r="I52" s="36"/>
      <c r="J52" s="36"/>
      <c r="K52" s="36"/>
      <c r="L52" s="36"/>
      <c r="M52" s="36"/>
      <c r="N52" s="3" t="s">
        <v>98</v>
      </c>
      <c r="O52" s="36"/>
      <c r="P52" s="36"/>
      <c r="Q52" s="36"/>
      <c r="R52" s="36"/>
      <c r="S52" s="69"/>
      <c r="T52" s="36" t="s">
        <v>118</v>
      </c>
      <c r="U52" s="36"/>
      <c r="V52" s="36"/>
      <c r="W52" s="36"/>
      <c r="X52" s="36"/>
      <c r="Y52" s="69"/>
    </row>
    <row r="53" spans="3:25" x14ac:dyDescent="0.25">
      <c r="C53" s="132" t="s">
        <v>120</v>
      </c>
      <c r="D53" s="133"/>
      <c r="E53" s="133"/>
      <c r="F53" s="133"/>
      <c r="G53" s="134"/>
      <c r="H53" s="3"/>
      <c r="I53" s="36"/>
      <c r="J53" s="36"/>
      <c r="K53" s="36"/>
      <c r="L53" s="36"/>
      <c r="M53" s="36"/>
      <c r="N53" s="3" t="s">
        <v>71</v>
      </c>
      <c r="O53" s="36"/>
      <c r="P53" s="36"/>
      <c r="Q53" s="36"/>
      <c r="R53" s="36"/>
      <c r="S53" s="69"/>
      <c r="T53" s="36" t="s">
        <v>68</v>
      </c>
      <c r="U53" s="36"/>
      <c r="V53" s="36"/>
      <c r="W53" s="36"/>
      <c r="X53" s="36"/>
      <c r="Y53" s="69"/>
    </row>
    <row r="54" spans="3:25" x14ac:dyDescent="0.25">
      <c r="C54" s="104"/>
      <c r="D54" s="105"/>
      <c r="E54" s="105"/>
      <c r="F54" s="105"/>
      <c r="G54" s="106"/>
      <c r="H54" s="3"/>
      <c r="I54" s="36"/>
      <c r="J54" s="36"/>
      <c r="K54" s="36"/>
      <c r="L54" s="36"/>
      <c r="M54" s="36"/>
      <c r="N54" s="3" t="s">
        <v>90</v>
      </c>
      <c r="O54" s="36"/>
      <c r="P54" s="36"/>
      <c r="Q54" s="36"/>
      <c r="R54" s="36"/>
      <c r="S54" s="69"/>
      <c r="T54" s="36"/>
      <c r="U54" s="36"/>
      <c r="V54" s="36"/>
      <c r="W54" s="36"/>
      <c r="X54" s="36"/>
      <c r="Y54" s="69"/>
    </row>
    <row r="55" spans="3:25" x14ac:dyDescent="0.25">
      <c r="C55" s="64"/>
      <c r="D55" s="65"/>
      <c r="E55" s="66"/>
      <c r="F55" s="65"/>
      <c r="G55" s="67"/>
      <c r="H55" s="13"/>
      <c r="I55" s="39"/>
      <c r="J55" s="39"/>
      <c r="K55" s="39"/>
      <c r="L55" s="39"/>
      <c r="M55" s="39"/>
      <c r="N55" s="13" t="s">
        <v>68</v>
      </c>
      <c r="O55" s="39"/>
      <c r="P55" s="39"/>
      <c r="Q55" s="39"/>
      <c r="R55" s="39"/>
      <c r="S55" s="40"/>
      <c r="T55" s="39"/>
      <c r="U55" s="39"/>
      <c r="V55" s="39"/>
      <c r="W55" s="39"/>
      <c r="X55" s="39"/>
      <c r="Y55" s="40"/>
    </row>
    <row r="56" spans="3:25" x14ac:dyDescent="0.25">
      <c r="C56" s="71" t="s">
        <v>44</v>
      </c>
      <c r="D56" s="72"/>
      <c r="E56" s="73"/>
      <c r="F56" s="72"/>
      <c r="G56" s="82"/>
      <c r="H56" s="71" t="s">
        <v>44</v>
      </c>
      <c r="I56" s="35"/>
      <c r="J56" s="35"/>
      <c r="K56" s="35"/>
      <c r="L56" s="35"/>
      <c r="M56" s="35"/>
      <c r="N56" s="71" t="s">
        <v>44</v>
      </c>
      <c r="O56" s="35"/>
      <c r="P56" s="35"/>
      <c r="Q56" s="35"/>
      <c r="R56" s="35"/>
      <c r="S56" s="61"/>
      <c r="T56" s="74" t="s">
        <v>44</v>
      </c>
      <c r="U56" s="35"/>
      <c r="V56" s="35"/>
      <c r="W56" s="35"/>
      <c r="X56" s="35"/>
      <c r="Y56" s="69"/>
    </row>
    <row r="57" spans="3:25" x14ac:dyDescent="0.25">
      <c r="C57" s="132" t="s">
        <v>45</v>
      </c>
      <c r="D57" s="133"/>
      <c r="E57" s="133"/>
      <c r="F57" s="133"/>
      <c r="G57" s="134"/>
      <c r="H57" s="3" t="s">
        <v>57</v>
      </c>
      <c r="I57" s="36"/>
      <c r="J57" s="36"/>
      <c r="K57" s="36"/>
      <c r="L57" s="36"/>
      <c r="M57" s="36"/>
      <c r="N57" s="3" t="s">
        <v>117</v>
      </c>
      <c r="O57" s="36"/>
      <c r="P57" s="36"/>
      <c r="Q57" s="36"/>
      <c r="R57" s="36"/>
      <c r="S57" s="69"/>
      <c r="T57" s="36" t="s">
        <v>121</v>
      </c>
      <c r="U57" s="36"/>
      <c r="V57" s="36"/>
      <c r="W57" s="36"/>
      <c r="X57" s="36"/>
      <c r="Y57" s="69"/>
    </row>
    <row r="58" spans="3:25" x14ac:dyDescent="0.25">
      <c r="C58" s="129" t="s">
        <v>110</v>
      </c>
      <c r="D58" s="130"/>
      <c r="E58" s="130"/>
      <c r="F58" s="130"/>
      <c r="G58" s="131"/>
      <c r="H58" s="112"/>
      <c r="I58" s="113"/>
      <c r="J58" s="113"/>
      <c r="K58" s="113"/>
      <c r="L58" s="113"/>
      <c r="M58" s="113"/>
      <c r="N58" s="3" t="s">
        <v>72</v>
      </c>
      <c r="O58" s="36"/>
      <c r="P58" s="36"/>
      <c r="Q58" s="36"/>
      <c r="R58" s="36"/>
      <c r="S58" s="69"/>
      <c r="T58" s="36" t="s">
        <v>72</v>
      </c>
      <c r="U58" s="36"/>
      <c r="V58" s="36"/>
      <c r="W58" s="36"/>
      <c r="X58" s="36"/>
      <c r="Y58" s="69"/>
    </row>
    <row r="59" spans="3:25" x14ac:dyDescent="0.25">
      <c r="C59" s="129" t="s">
        <v>46</v>
      </c>
      <c r="D59" s="130"/>
      <c r="E59" s="130"/>
      <c r="F59" s="130"/>
      <c r="G59" s="131"/>
      <c r="H59" s="3" t="s">
        <v>63</v>
      </c>
      <c r="I59" s="36"/>
      <c r="J59" s="36"/>
      <c r="K59" s="36"/>
      <c r="L59" s="36"/>
      <c r="M59" s="36"/>
      <c r="N59" s="3" t="s">
        <v>73</v>
      </c>
      <c r="O59" s="36"/>
      <c r="P59" s="36"/>
      <c r="Q59" s="36"/>
      <c r="R59" s="36"/>
      <c r="S59" s="69"/>
      <c r="T59" s="36" t="s">
        <v>73</v>
      </c>
      <c r="U59" s="36"/>
      <c r="V59" s="36"/>
      <c r="W59" s="36"/>
      <c r="X59" s="36"/>
      <c r="Y59" s="69"/>
    </row>
    <row r="60" spans="3:25" x14ac:dyDescent="0.25">
      <c r="C60" s="129" t="s">
        <v>111</v>
      </c>
      <c r="D60" s="130"/>
      <c r="E60" s="130"/>
      <c r="F60" s="130"/>
      <c r="G60" s="131"/>
      <c r="H60" s="3" t="s">
        <v>62</v>
      </c>
      <c r="I60" s="36"/>
      <c r="J60" s="36"/>
      <c r="K60" s="36"/>
      <c r="L60" s="36"/>
      <c r="M60" s="36"/>
      <c r="N60" s="3" t="s">
        <v>74</v>
      </c>
      <c r="O60" s="36"/>
      <c r="P60" s="36"/>
      <c r="Q60" s="36"/>
      <c r="R60" s="36"/>
      <c r="S60" s="69"/>
      <c r="T60" s="36" t="s">
        <v>92</v>
      </c>
      <c r="U60" s="36"/>
      <c r="V60" s="36"/>
      <c r="W60" s="36"/>
      <c r="X60" s="36"/>
      <c r="Y60" s="69"/>
    </row>
    <row r="61" spans="3:25" x14ac:dyDescent="0.25">
      <c r="C61" s="101" t="s">
        <v>112</v>
      </c>
      <c r="D61" s="102"/>
      <c r="E61" s="102"/>
      <c r="F61" s="102"/>
      <c r="G61" s="103"/>
      <c r="H61" s="3"/>
      <c r="I61" s="36"/>
      <c r="J61" s="36"/>
      <c r="K61" s="36"/>
      <c r="L61" s="36"/>
      <c r="M61" s="36"/>
      <c r="N61" s="108" t="s">
        <v>106</v>
      </c>
      <c r="O61" s="36"/>
      <c r="P61" s="36"/>
      <c r="Q61" s="36"/>
      <c r="R61" s="36"/>
      <c r="S61" s="69"/>
      <c r="T61" s="36"/>
      <c r="U61" s="36"/>
      <c r="V61" s="36"/>
      <c r="W61" s="36"/>
      <c r="X61" s="36"/>
      <c r="Y61" s="69"/>
    </row>
    <row r="62" spans="3:25" x14ac:dyDescent="0.25">
      <c r="C62" s="75"/>
      <c r="D62" s="76"/>
      <c r="E62" s="76"/>
      <c r="F62" s="76"/>
      <c r="G62" s="83"/>
      <c r="H62" s="3" t="s">
        <v>115</v>
      </c>
      <c r="I62" s="36"/>
      <c r="J62" s="36"/>
      <c r="K62" s="36"/>
      <c r="L62" s="36"/>
      <c r="M62" s="36"/>
      <c r="N62" s="3" t="s">
        <v>75</v>
      </c>
      <c r="O62" s="36"/>
      <c r="P62" s="36"/>
      <c r="Q62" s="36"/>
      <c r="R62" s="36"/>
      <c r="S62" s="69"/>
      <c r="T62" s="36" t="s">
        <v>75</v>
      </c>
      <c r="U62" s="36"/>
      <c r="V62" s="36"/>
      <c r="W62" s="36"/>
      <c r="X62" s="36"/>
      <c r="Y62" s="69"/>
    </row>
    <row r="63" spans="3:25" x14ac:dyDescent="0.25">
      <c r="C63" s="129"/>
      <c r="D63" s="130"/>
      <c r="E63" s="130"/>
      <c r="F63" s="130"/>
      <c r="G63" s="131"/>
      <c r="H63" s="3" t="s">
        <v>116</v>
      </c>
      <c r="I63" s="36"/>
      <c r="J63" s="36"/>
      <c r="K63" s="36"/>
      <c r="L63" s="36"/>
      <c r="M63" s="36"/>
      <c r="N63" s="3" t="s">
        <v>76</v>
      </c>
      <c r="O63" s="36"/>
      <c r="P63" s="36"/>
      <c r="Q63" s="36"/>
      <c r="R63" s="36"/>
      <c r="S63" s="69"/>
      <c r="T63" s="36" t="s">
        <v>76</v>
      </c>
      <c r="U63" s="36"/>
      <c r="V63" s="36"/>
      <c r="W63" s="36"/>
      <c r="X63" s="36"/>
      <c r="Y63" s="69"/>
    </row>
    <row r="64" spans="3:25" x14ac:dyDescent="0.25">
      <c r="C64" s="75" t="s">
        <v>113</v>
      </c>
      <c r="D64" s="76"/>
      <c r="E64" s="76"/>
      <c r="F64" s="76"/>
      <c r="G64" s="83"/>
      <c r="H64" s="3" t="s">
        <v>69</v>
      </c>
      <c r="I64" s="36"/>
      <c r="J64" s="36"/>
      <c r="K64" s="36"/>
      <c r="L64" s="36"/>
      <c r="M64" s="36"/>
      <c r="N64" s="86" t="s">
        <v>77</v>
      </c>
      <c r="O64" s="36"/>
      <c r="P64" s="36"/>
      <c r="Q64" s="36"/>
      <c r="R64" s="36"/>
      <c r="S64" s="69"/>
      <c r="T64" s="77" t="s">
        <v>77</v>
      </c>
      <c r="U64" s="36"/>
      <c r="V64" s="36"/>
      <c r="W64" s="36"/>
      <c r="X64" s="36"/>
      <c r="Y64" s="69"/>
    </row>
    <row r="65" spans="3:25" x14ac:dyDescent="0.25">
      <c r="C65" s="109" t="s">
        <v>114</v>
      </c>
      <c r="D65" s="76"/>
      <c r="E65" s="76"/>
      <c r="F65" s="76"/>
      <c r="G65" s="83"/>
      <c r="H65" s="3" t="s">
        <v>70</v>
      </c>
      <c r="I65" s="36"/>
      <c r="J65" s="36"/>
      <c r="K65" s="36"/>
      <c r="L65" s="36"/>
      <c r="M65" s="36"/>
      <c r="N65" s="3" t="s">
        <v>78</v>
      </c>
      <c r="O65" s="36"/>
      <c r="P65" s="36"/>
      <c r="Q65" s="36"/>
      <c r="R65" s="36"/>
      <c r="S65" s="69"/>
      <c r="T65" s="36" t="s">
        <v>78</v>
      </c>
      <c r="U65" s="36"/>
      <c r="V65" s="36"/>
      <c r="W65" s="36"/>
      <c r="X65" s="36"/>
      <c r="Y65" s="69"/>
    </row>
    <row r="66" spans="3:25" x14ac:dyDescent="0.25">
      <c r="C66" s="75" t="s">
        <v>96</v>
      </c>
      <c r="D66" s="76"/>
      <c r="E66" s="76"/>
      <c r="F66" s="76"/>
      <c r="G66" s="83"/>
      <c r="H66" s="7" t="s">
        <v>85</v>
      </c>
      <c r="I66" s="35"/>
      <c r="J66" s="35"/>
      <c r="K66" s="35"/>
      <c r="L66" s="35"/>
      <c r="M66" s="61"/>
      <c r="N66" s="86" t="s">
        <v>79</v>
      </c>
      <c r="O66" s="36"/>
      <c r="P66" s="36"/>
      <c r="Q66" s="36"/>
      <c r="R66" s="36"/>
      <c r="S66" s="69"/>
      <c r="T66" s="77" t="s">
        <v>79</v>
      </c>
      <c r="U66" s="36"/>
      <c r="V66" s="36"/>
      <c r="W66" s="36"/>
      <c r="X66" s="36"/>
      <c r="Y66" s="69"/>
    </row>
    <row r="67" spans="3:25" x14ac:dyDescent="0.25">
      <c r="C67" s="75"/>
      <c r="D67" s="76"/>
      <c r="E67" s="76"/>
      <c r="F67" s="76"/>
      <c r="G67" s="83"/>
      <c r="H67" s="13" t="s">
        <v>86</v>
      </c>
      <c r="I67" s="39"/>
      <c r="J67" s="39"/>
      <c r="K67" s="39"/>
      <c r="L67" s="39"/>
      <c r="M67" s="40"/>
      <c r="N67" s="3" t="s">
        <v>102</v>
      </c>
      <c r="O67" s="36"/>
      <c r="P67" s="36"/>
      <c r="Q67" s="36"/>
      <c r="R67" s="36"/>
      <c r="S67" s="69"/>
      <c r="T67" s="36" t="s">
        <v>93</v>
      </c>
      <c r="U67" s="36"/>
      <c r="V67" s="36"/>
      <c r="W67" s="36"/>
      <c r="X67" s="36"/>
      <c r="Y67" s="69"/>
    </row>
    <row r="68" spans="3:25" x14ac:dyDescent="0.25">
      <c r="C68" s="78"/>
      <c r="D68" s="79"/>
      <c r="E68" s="79"/>
      <c r="F68" s="79"/>
      <c r="G68" s="84"/>
      <c r="H68" s="13"/>
      <c r="I68" s="39"/>
      <c r="J68" s="39"/>
      <c r="K68" s="39"/>
      <c r="L68" s="39"/>
      <c r="M68" s="39"/>
      <c r="N68" s="13" t="s">
        <v>103</v>
      </c>
      <c r="O68" s="39"/>
      <c r="P68" s="39"/>
      <c r="Q68" s="39"/>
      <c r="R68" s="39"/>
      <c r="S68" s="40"/>
      <c r="T68" s="39" t="s">
        <v>94</v>
      </c>
      <c r="U68" s="39"/>
      <c r="V68" s="39"/>
      <c r="W68" s="39"/>
      <c r="X68" s="39"/>
      <c r="Y68" s="40"/>
    </row>
    <row r="69" spans="3:25" x14ac:dyDescent="0.25">
      <c r="C69" s="126" t="s">
        <v>47</v>
      </c>
      <c r="D69" s="127"/>
      <c r="E69" s="127"/>
      <c r="F69" s="127"/>
      <c r="G69" s="128"/>
      <c r="H69" s="126" t="s">
        <v>47</v>
      </c>
      <c r="I69" s="127"/>
      <c r="J69" s="127"/>
      <c r="K69" s="127"/>
      <c r="L69" s="127"/>
      <c r="M69" s="35"/>
      <c r="N69" s="126" t="s">
        <v>47</v>
      </c>
      <c r="O69" s="127"/>
      <c r="P69" s="127"/>
      <c r="Q69" s="127"/>
      <c r="R69" s="127"/>
      <c r="S69" s="61"/>
      <c r="T69" s="100" t="s">
        <v>47</v>
      </c>
      <c r="U69" s="100"/>
      <c r="V69" s="100"/>
      <c r="W69" s="100"/>
      <c r="X69" s="100"/>
      <c r="Y69" s="69"/>
    </row>
    <row r="70" spans="3:25" x14ac:dyDescent="0.25">
      <c r="C70" s="129" t="s">
        <v>48</v>
      </c>
      <c r="D70" s="130"/>
      <c r="E70" s="130"/>
      <c r="F70" s="130"/>
      <c r="G70" s="131"/>
      <c r="H70" s="59" t="s">
        <v>58</v>
      </c>
      <c r="I70" s="80"/>
      <c r="J70" s="80"/>
      <c r="K70" s="80"/>
      <c r="L70" s="80"/>
      <c r="M70" s="80"/>
      <c r="N70" s="59" t="s">
        <v>58</v>
      </c>
      <c r="O70" s="80"/>
      <c r="P70" s="80"/>
      <c r="Q70" s="80"/>
      <c r="R70" s="80"/>
      <c r="S70" s="107"/>
      <c r="T70" s="80" t="s">
        <v>58</v>
      </c>
      <c r="U70" s="80"/>
      <c r="V70" s="80"/>
      <c r="W70" s="80"/>
      <c r="X70" s="80"/>
      <c r="Y70" s="107"/>
    </row>
    <row r="71" spans="3:25" x14ac:dyDescent="0.25">
      <c r="C71" s="75" t="s">
        <v>49</v>
      </c>
      <c r="D71" s="81"/>
      <c r="E71" s="76"/>
      <c r="F71" s="81"/>
      <c r="G71" s="85"/>
      <c r="H71" s="59" t="s">
        <v>59</v>
      </c>
      <c r="I71" s="80"/>
      <c r="J71" s="80"/>
      <c r="K71" s="80"/>
      <c r="L71" s="80"/>
      <c r="M71" s="80"/>
      <c r="N71" s="59" t="s">
        <v>59</v>
      </c>
      <c r="O71" s="80"/>
      <c r="P71" s="80"/>
      <c r="Q71" s="80"/>
      <c r="R71" s="80"/>
      <c r="S71" s="107"/>
      <c r="T71" s="80" t="s">
        <v>59</v>
      </c>
      <c r="U71" s="80"/>
      <c r="V71" s="80"/>
      <c r="W71" s="80"/>
      <c r="X71" s="80"/>
      <c r="Y71" s="107"/>
    </row>
    <row r="72" spans="3:25" x14ac:dyDescent="0.25">
      <c r="C72" s="75" t="s">
        <v>50</v>
      </c>
      <c r="D72" s="5"/>
      <c r="E72" s="4"/>
      <c r="F72" s="5"/>
      <c r="G72" s="6"/>
      <c r="H72" s="3" t="s">
        <v>60</v>
      </c>
      <c r="I72" s="36"/>
      <c r="J72" s="36"/>
      <c r="K72" s="36"/>
      <c r="L72" s="36"/>
      <c r="M72" s="36"/>
      <c r="N72" s="3" t="s">
        <v>80</v>
      </c>
      <c r="O72" s="36"/>
      <c r="P72" s="36"/>
      <c r="Q72" s="36"/>
      <c r="R72" s="36"/>
      <c r="S72" s="69"/>
      <c r="T72" s="36" t="s">
        <v>80</v>
      </c>
      <c r="U72" s="36"/>
      <c r="V72" s="36"/>
      <c r="W72" s="36"/>
      <c r="X72" s="36"/>
      <c r="Y72" s="69"/>
    </row>
    <row r="73" spans="3:25" x14ac:dyDescent="0.25">
      <c r="C73" s="52"/>
      <c r="D73" s="5"/>
      <c r="E73" s="4"/>
      <c r="F73" s="5"/>
      <c r="G73" s="6"/>
      <c r="H73" s="3" t="s">
        <v>51</v>
      </c>
      <c r="I73" s="36"/>
      <c r="J73" s="36"/>
      <c r="K73" s="36"/>
      <c r="L73" s="36"/>
      <c r="M73" s="36"/>
      <c r="N73" s="3" t="s">
        <v>81</v>
      </c>
      <c r="O73" s="36"/>
      <c r="P73" s="36"/>
      <c r="Q73" s="36"/>
      <c r="R73" s="36"/>
      <c r="S73" s="69"/>
      <c r="T73" s="36" t="s">
        <v>81</v>
      </c>
      <c r="U73" s="36"/>
      <c r="V73" s="36"/>
      <c r="W73" s="36"/>
      <c r="X73" s="36"/>
      <c r="Y73" s="69"/>
    </row>
    <row r="74" spans="3:25" x14ac:dyDescent="0.25">
      <c r="C74" s="52"/>
      <c r="D74" s="5"/>
      <c r="E74" s="4"/>
      <c r="F74" s="5"/>
      <c r="G74" s="6"/>
      <c r="H74" s="3"/>
      <c r="I74" s="36"/>
      <c r="J74" s="36"/>
      <c r="K74" s="36"/>
      <c r="L74" s="36"/>
      <c r="M74" s="36"/>
      <c r="N74" s="3" t="s">
        <v>83</v>
      </c>
      <c r="O74" s="36"/>
      <c r="P74" s="36"/>
      <c r="Q74" s="36"/>
      <c r="R74" s="36"/>
      <c r="S74" s="69"/>
      <c r="T74" s="36" t="s">
        <v>83</v>
      </c>
      <c r="U74" s="36"/>
      <c r="V74" s="36"/>
      <c r="W74" s="36"/>
      <c r="X74" s="36"/>
      <c r="Y74" s="69"/>
    </row>
    <row r="75" spans="3:25" x14ac:dyDescent="0.25">
      <c r="C75" s="52"/>
      <c r="D75" s="5"/>
      <c r="E75" s="4"/>
      <c r="F75" s="5"/>
      <c r="G75" s="6"/>
      <c r="H75" s="3"/>
      <c r="I75" s="36"/>
      <c r="J75" s="36"/>
      <c r="K75" s="36"/>
      <c r="L75" s="36"/>
      <c r="M75" s="36"/>
      <c r="N75" s="3" t="s">
        <v>82</v>
      </c>
      <c r="O75" s="36"/>
      <c r="P75" s="36"/>
      <c r="Q75" s="36"/>
      <c r="R75" s="36"/>
      <c r="S75" s="69"/>
      <c r="T75" s="36" t="s">
        <v>82</v>
      </c>
      <c r="U75" s="36"/>
      <c r="V75" s="36"/>
      <c r="W75" s="36"/>
      <c r="X75" s="36"/>
      <c r="Y75" s="69"/>
    </row>
    <row r="76" spans="3:25" x14ac:dyDescent="0.25">
      <c r="C76" s="52"/>
      <c r="D76" s="5"/>
      <c r="E76" s="4"/>
      <c r="F76" s="5"/>
      <c r="G76" s="6"/>
      <c r="H76" s="3"/>
      <c r="I76" s="36"/>
      <c r="J76" s="36"/>
      <c r="K76" s="36"/>
      <c r="L76" s="36"/>
      <c r="M76" s="36"/>
      <c r="N76" s="129" t="s">
        <v>87</v>
      </c>
      <c r="O76" s="130"/>
      <c r="P76" s="130"/>
      <c r="Q76" s="130"/>
      <c r="R76" s="130"/>
      <c r="S76" s="69"/>
      <c r="T76" s="76" t="s">
        <v>87</v>
      </c>
      <c r="U76" s="76"/>
      <c r="V76" s="76"/>
      <c r="W76" s="76"/>
      <c r="X76" s="76"/>
      <c r="Y76" s="69"/>
    </row>
    <row r="77" spans="3:25" x14ac:dyDescent="0.25">
      <c r="C77" s="52"/>
      <c r="D77" s="5"/>
      <c r="E77" s="4"/>
      <c r="F77" s="5"/>
      <c r="G77" s="6"/>
      <c r="H77" s="3"/>
      <c r="I77" s="36"/>
      <c r="J77" s="36"/>
      <c r="K77" s="36"/>
      <c r="L77" s="36"/>
      <c r="M77" s="36"/>
      <c r="N77" s="3" t="s">
        <v>95</v>
      </c>
      <c r="O77" s="36"/>
      <c r="P77" s="36"/>
      <c r="Q77" s="36"/>
      <c r="R77" s="36"/>
      <c r="S77" s="69"/>
      <c r="T77" s="36" t="s">
        <v>95</v>
      </c>
      <c r="U77" s="36"/>
      <c r="V77" s="36"/>
      <c r="W77" s="36"/>
      <c r="X77" s="36"/>
      <c r="Y77" s="69"/>
    </row>
    <row r="78" spans="3:25" x14ac:dyDescent="0.25">
      <c r="C78" s="52"/>
      <c r="D78" s="5"/>
      <c r="E78" s="4"/>
      <c r="F78" s="5"/>
      <c r="G78" s="6"/>
      <c r="H78" s="3"/>
      <c r="I78" s="36"/>
      <c r="J78" s="36"/>
      <c r="K78" s="36"/>
      <c r="L78" s="36"/>
      <c r="M78" s="36"/>
      <c r="N78" s="3" t="s">
        <v>88</v>
      </c>
      <c r="O78" s="36"/>
      <c r="P78" s="36"/>
      <c r="Q78" s="36"/>
      <c r="R78" s="36"/>
      <c r="S78" s="69"/>
      <c r="T78" s="36" t="s">
        <v>88</v>
      </c>
      <c r="U78" s="36"/>
      <c r="V78" s="36"/>
      <c r="W78" s="36"/>
      <c r="X78" s="36"/>
      <c r="Y78" s="69"/>
    </row>
    <row r="79" spans="3:25" x14ac:dyDescent="0.25">
      <c r="C79" s="55"/>
      <c r="D79" s="15"/>
      <c r="E79" s="14"/>
      <c r="F79" s="15"/>
      <c r="G79" s="16"/>
      <c r="H79" s="13"/>
      <c r="I79" s="39"/>
      <c r="J79" s="39"/>
      <c r="K79" s="39"/>
      <c r="L79" s="39"/>
      <c r="M79" s="39"/>
      <c r="N79" s="13" t="s">
        <v>84</v>
      </c>
      <c r="O79" s="39"/>
      <c r="P79" s="39"/>
      <c r="Q79" s="39"/>
      <c r="R79" s="39"/>
      <c r="S79" s="40"/>
      <c r="T79" s="39" t="s">
        <v>99</v>
      </c>
      <c r="U79" s="39"/>
      <c r="V79" s="39"/>
      <c r="W79" s="39"/>
      <c r="X79" s="39"/>
      <c r="Y79" s="40"/>
    </row>
  </sheetData>
  <mergeCells count="21">
    <mergeCell ref="C60:G60"/>
    <mergeCell ref="C63:G63"/>
    <mergeCell ref="N76:R76"/>
    <mergeCell ref="C70:G70"/>
    <mergeCell ref="C50:G50"/>
    <mergeCell ref="C4:D4"/>
    <mergeCell ref="E4:G4"/>
    <mergeCell ref="U3:Y3"/>
    <mergeCell ref="W4:Y4"/>
    <mergeCell ref="H69:L69"/>
    <mergeCell ref="N69:R69"/>
    <mergeCell ref="C69:G69"/>
    <mergeCell ref="C59:G59"/>
    <mergeCell ref="C53:G53"/>
    <mergeCell ref="C47:G47"/>
    <mergeCell ref="C49:G49"/>
    <mergeCell ref="C51:G51"/>
    <mergeCell ref="C48:G48"/>
    <mergeCell ref="C52:G52"/>
    <mergeCell ref="C57:G57"/>
    <mergeCell ref="C58:G58"/>
  </mergeCells>
  <printOptions horizontalCentered="1" verticalCentered="1"/>
  <pageMargins left="0" right="0" top="0.39370078740157483" bottom="0.39370078740157483" header="0.11811023622047245" footer="0.11811023622047245"/>
  <pageSetup paperSize="9" scale="47" orientation="landscape" horizontalDpi="300" verticalDpi="300" r:id="rId1"/>
  <headerFooter alignWithMargins="0">
    <oddHeader>&amp;LS-1  2012/13&amp;CCONSOLIDATION OF FINANCIAL STATEMENTS&amp;RFinal case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Case 8.2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Peralta</dc:creator>
  <cp:lastModifiedBy>Juan Carlos Peralta</cp:lastModifiedBy>
  <cp:lastPrinted>2012-12-04T21:52:16Z</cp:lastPrinted>
  <dcterms:created xsi:type="dcterms:W3CDTF">2011-02-18T23:28:26Z</dcterms:created>
  <dcterms:modified xsi:type="dcterms:W3CDTF">2013-11-12T13:15:04Z</dcterms:modified>
</cp:coreProperties>
</file>