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24816"/>
  <workbookPr codeName="ThisWorkbook" autoCompressPictures="0"/>
  <bookViews>
    <workbookView xWindow="360" yWindow="100" windowWidth="11240" windowHeight="6700" firstSheet="1" activeTab="1"/>
  </bookViews>
  <sheets>
    <sheet name="Module1" sheetId="1" state="veryHidden" r:id="rId1"/>
    <sheet name="Instructions" sheetId="3" r:id="rId2"/>
    <sheet name="Original Problem" sheetId="2" r:id="rId3"/>
    <sheet name="Case Update" sheetId="4" r:id="rId4"/>
  </sheets>
  <definedNames>
    <definedName name="solver_adj" localSheetId="2" hidden="1">'Original Problem'!$B$6:$B$16</definedName>
    <definedName name="solver_adj_ob" localSheetId="3" hidden="1">1</definedName>
    <definedName name="solver_adj_ob" localSheetId="2" hidden="1">1</definedName>
    <definedName name="solver_cha" localSheetId="3" hidden="1">0</definedName>
    <definedName name="solver_cha" localSheetId="2" hidden="1">0</definedName>
    <definedName name="solver_chc1" localSheetId="3" hidden="1">0</definedName>
    <definedName name="solver_chc1" localSheetId="2" hidden="1">0</definedName>
    <definedName name="solver_chc2" localSheetId="3" hidden="1">0</definedName>
    <definedName name="solver_chc2" localSheetId="2" hidden="1">0</definedName>
    <definedName name="solver_chc3" localSheetId="3" hidden="1">0</definedName>
    <definedName name="solver_chc3" localSheetId="2" hidden="1">0</definedName>
    <definedName name="solver_chc4" localSheetId="3" hidden="1">0</definedName>
    <definedName name="solver_chc4" localSheetId="2" hidden="1">0</definedName>
    <definedName name="solver_chc5" localSheetId="3" hidden="1">0</definedName>
    <definedName name="solver_chc5" localSheetId="2" hidden="1">0</definedName>
    <definedName name="solver_chc6" localSheetId="3" hidden="1">0</definedName>
    <definedName name="solver_chc7" localSheetId="3" hidden="1">0</definedName>
    <definedName name="solver_chc8" localSheetId="3" hidden="1">0</definedName>
    <definedName name="solver_chn" localSheetId="3" hidden="1">4</definedName>
    <definedName name="solver_chn" localSheetId="2" hidden="1">4</definedName>
    <definedName name="solver_chp1" localSheetId="3" hidden="1">0</definedName>
    <definedName name="solver_chp1" localSheetId="2" hidden="1">0</definedName>
    <definedName name="solver_chp2" localSheetId="3" hidden="1">0</definedName>
    <definedName name="solver_chp2" localSheetId="2" hidden="1">0</definedName>
    <definedName name="solver_chp3" localSheetId="3" hidden="1">0</definedName>
    <definedName name="solver_chp3" localSheetId="2" hidden="1">0</definedName>
    <definedName name="solver_chp4" localSheetId="3" hidden="1">0</definedName>
    <definedName name="solver_chp4" localSheetId="2" hidden="1">0</definedName>
    <definedName name="solver_chp5" localSheetId="3" hidden="1">0</definedName>
    <definedName name="solver_chp5" localSheetId="2" hidden="1">0</definedName>
    <definedName name="solver_chp6" localSheetId="3" hidden="1">0</definedName>
    <definedName name="solver_chp7" localSheetId="3" hidden="1">0</definedName>
    <definedName name="solver_chp8" localSheetId="3" hidden="1">0</definedName>
    <definedName name="solver_cht" localSheetId="3" hidden="1">0</definedName>
    <definedName name="solver_cht" localSheetId="2" hidden="1">0</definedName>
    <definedName name="solver_cir1" localSheetId="3" hidden="1">1</definedName>
    <definedName name="solver_cir1" localSheetId="2" hidden="1">1</definedName>
    <definedName name="solver_cir2" localSheetId="3" hidden="1">1</definedName>
    <definedName name="solver_cir2" localSheetId="2" hidden="1">1</definedName>
    <definedName name="solver_cir3" localSheetId="3" hidden="1">1</definedName>
    <definedName name="solver_cir3" localSheetId="2" hidden="1">1</definedName>
    <definedName name="solver_cir4" localSheetId="3" hidden="1">1</definedName>
    <definedName name="solver_cir4" localSheetId="2" hidden="1">1</definedName>
    <definedName name="solver_cir5" localSheetId="3" hidden="1">1</definedName>
    <definedName name="solver_cir5" localSheetId="2" hidden="1">1</definedName>
    <definedName name="solver_cir6" localSheetId="3" hidden="1">1</definedName>
    <definedName name="solver_cir7" localSheetId="3" hidden="1">1</definedName>
    <definedName name="solver_cir8" localSheetId="3" hidden="1">1</definedName>
    <definedName name="solver_con" localSheetId="2" hidden="1">" "</definedName>
    <definedName name="solver_con1" localSheetId="3" hidden="1">" "</definedName>
    <definedName name="solver_con1" localSheetId="2" hidden="1">" "</definedName>
    <definedName name="solver_con2" localSheetId="3" hidden="1">" "</definedName>
    <definedName name="solver_con2" localSheetId="2" hidden="1">" "</definedName>
    <definedName name="solver_con3" localSheetId="3" hidden="1">" "</definedName>
    <definedName name="solver_con3" localSheetId="2" hidden="1">" "</definedName>
    <definedName name="solver_con4" localSheetId="3" hidden="1">" "</definedName>
    <definedName name="solver_con4" localSheetId="2" hidden="1">" "</definedName>
    <definedName name="solver_con5" localSheetId="3" hidden="1">" "</definedName>
    <definedName name="solver_con5" localSheetId="2" hidden="1">" "</definedName>
    <definedName name="solver_con6" localSheetId="3" hidden="1">" "</definedName>
    <definedName name="solver_con7" localSheetId="3" hidden="1">" "</definedName>
    <definedName name="solver_con8" localSheetId="3" hidden="1">" "</definedName>
    <definedName name="solver_dia" localSheetId="3" hidden="1">5</definedName>
    <definedName name="solver_dia" localSheetId="2" hidden="1">5</definedName>
    <definedName name="solver_drv" localSheetId="2" hidden="1">1</definedName>
    <definedName name="solver_est" localSheetId="2" hidden="1">1</definedName>
    <definedName name="solver_iao" localSheetId="3" hidden="1">0</definedName>
    <definedName name="solver_iao" localSheetId="2" hidden="1">0</definedName>
    <definedName name="solver_int" localSheetId="3" hidden="1">0</definedName>
    <definedName name="solver_int" localSheetId="2" hidden="1">0</definedName>
    <definedName name="solver_irs" localSheetId="3" hidden="1">0</definedName>
    <definedName name="solver_irs" localSheetId="2" hidden="1">0</definedName>
    <definedName name="solver_ism" localSheetId="3" hidden="1">0</definedName>
    <definedName name="solver_ism" localSheetId="2" hidden="1">0</definedName>
    <definedName name="solver_itr" localSheetId="2" hidden="1">100</definedName>
    <definedName name="solver_lhs_ob1" localSheetId="3" hidden="1">0</definedName>
    <definedName name="solver_lhs_ob1" localSheetId="2" hidden="1">0</definedName>
    <definedName name="solver_lhs_ob2" localSheetId="3" hidden="1">0</definedName>
    <definedName name="solver_lhs_ob2" localSheetId="2" hidden="1">0</definedName>
    <definedName name="solver_lhs_ob3" localSheetId="3" hidden="1">0</definedName>
    <definedName name="solver_lhs_ob3" localSheetId="2" hidden="1">0</definedName>
    <definedName name="solver_lhs_ob4" localSheetId="3" hidden="1">0</definedName>
    <definedName name="solver_lhs_ob4" localSheetId="2" hidden="1">0</definedName>
    <definedName name="solver_lhs_ob5" localSheetId="3" hidden="1">0</definedName>
    <definedName name="solver_lhs_ob5" localSheetId="2" hidden="1">0</definedName>
    <definedName name="solver_lhs_ob6" localSheetId="3" hidden="1">0</definedName>
    <definedName name="solver_lhs_ob7" localSheetId="3" hidden="1">0</definedName>
    <definedName name="solver_lhs_ob8" localSheetId="3" hidden="1">0</definedName>
    <definedName name="solver_lhs1" localSheetId="3" hidden="1">'Case Update'!$M$5</definedName>
    <definedName name="solver_lhs1" localSheetId="2" hidden="1">'Original Problem'!$B$6:$B$16</definedName>
    <definedName name="solver_lhs2" localSheetId="3" hidden="1">'Case Update'!$M$5</definedName>
    <definedName name="solver_lhs2" localSheetId="2" hidden="1">'Original Problem'!$B$6:$B$16</definedName>
    <definedName name="solver_lhs3" localSheetId="3" hidden="1">'Case Update'!$F$12</definedName>
    <definedName name="solver_lhs3" localSheetId="2" hidden="1">'Original Problem'!$B$18:$B$20</definedName>
    <definedName name="solver_lhs4" localSheetId="3" hidden="1">'Case Update'!$F$12</definedName>
    <definedName name="solver_lhs4" localSheetId="2" hidden="1">'Original Problem'!$B$18:$B$20</definedName>
    <definedName name="solver_lhs5" localSheetId="3" hidden="1">'Case Update'!$F$12</definedName>
    <definedName name="solver_lhs5" localSheetId="2" hidden="1">'Original Problem'!$H$17</definedName>
    <definedName name="solver_lhs6" localSheetId="3" hidden="1">'Case Update'!$F$12</definedName>
    <definedName name="solver_lhs7" localSheetId="3" hidden="1">'Case Update'!$F$12</definedName>
    <definedName name="solver_lhs8" localSheetId="3" hidden="1">'Case Update'!$F$12</definedName>
    <definedName name="solver_lin" localSheetId="2" hidden="1">1</definedName>
    <definedName name="solver_mda" localSheetId="3" hidden="1">4</definedName>
    <definedName name="solver_mda" localSheetId="2" hidden="1">4</definedName>
    <definedName name="solver_mod" localSheetId="3" hidden="1">3</definedName>
    <definedName name="solver_mod" localSheetId="2" hidden="1">3</definedName>
    <definedName name="solver_ntr" localSheetId="3" hidden="1">0</definedName>
    <definedName name="solver_ntr" localSheetId="2" hidden="1">0</definedName>
    <definedName name="solver_ntri" hidden="1">1000</definedName>
    <definedName name="solver_num" localSheetId="3" hidden="1">0</definedName>
    <definedName name="solver_num" localSheetId="2" hidden="1">5</definedName>
    <definedName name="solver_nwt" localSheetId="2" hidden="1">1</definedName>
    <definedName name="solver_obc" localSheetId="2" hidden="1">0</definedName>
    <definedName name="solver_obp" localSheetId="2" hidden="1">0</definedName>
    <definedName name="solver_opt" localSheetId="2" hidden="1">'Original Problem'!$F$17</definedName>
    <definedName name="solver_opt_ob" localSheetId="2" hidden="1">1</definedName>
    <definedName name="solver_pre" localSheetId="2" hidden="1">0.000001</definedName>
    <definedName name="solver_psi" localSheetId="3" hidden="1">0</definedName>
    <definedName name="solver_psi" localSheetId="2" hidden="1">0</definedName>
    <definedName name="solver_rdp" localSheetId="3" hidden="1">0</definedName>
    <definedName name="solver_rdp" localSheetId="2" hidden="1">0</definedName>
    <definedName name="solver_reco1" localSheetId="3" hidden="1">0</definedName>
    <definedName name="solver_reco2" localSheetId="3" hidden="1">0</definedName>
    <definedName name="solver_reco3" localSheetId="3" hidden="1">0</definedName>
    <definedName name="solver_reco4" localSheetId="3" hidden="1">0</definedName>
    <definedName name="solver_reco5" localSheetId="3" hidden="1">0</definedName>
    <definedName name="solver_reco6" localSheetId="3" hidden="1">0</definedName>
    <definedName name="solver_reco7" localSheetId="3" hidden="1">0</definedName>
    <definedName name="solver_reco8" localSheetId="3" hidden="1">0</definedName>
    <definedName name="solver_rel1" localSheetId="3" hidden="1">1</definedName>
    <definedName name="solver_rel1" localSheetId="2" hidden="1">1</definedName>
    <definedName name="solver_rel2" localSheetId="3" hidden="1">1</definedName>
    <definedName name="solver_rel2" localSheetId="2" hidden="1">3</definedName>
    <definedName name="solver_rel3" localSheetId="3" hidden="1">3</definedName>
    <definedName name="solver_rel3" localSheetId="2" hidden="1">1</definedName>
    <definedName name="solver_rel4" localSheetId="3" hidden="1">3</definedName>
    <definedName name="solver_rel4" localSheetId="2" hidden="1">3</definedName>
    <definedName name="solver_rel5" localSheetId="3" hidden="1">3</definedName>
    <definedName name="solver_rel5" localSheetId="2" hidden="1">1</definedName>
    <definedName name="solver_rel6" localSheetId="3" hidden="1">3</definedName>
    <definedName name="solver_rel7" localSheetId="3" hidden="1">3</definedName>
    <definedName name="solver_rel8" localSheetId="3" hidden="1">3</definedName>
    <definedName name="solver_rhs1" localSheetId="3" hidden="1">'Case Update'!$M$6</definedName>
    <definedName name="solver_rhs1" localSheetId="2" hidden="1">'Original Problem'!$D$6:$D$16</definedName>
    <definedName name="solver_rhs2" localSheetId="3" hidden="1">'Case Update'!$M$6</definedName>
    <definedName name="solver_rhs2" localSheetId="2" hidden="1">'Original Problem'!$C$6:$C$16</definedName>
    <definedName name="solver_rhs3" localSheetId="3" hidden="1">'Case Update'!$N$5</definedName>
    <definedName name="solver_rhs3" localSheetId="2" hidden="1">'Original Problem'!$D$18:$D$20</definedName>
    <definedName name="solver_rhs4" localSheetId="3" hidden="1">'Case Update'!$N$5</definedName>
    <definedName name="solver_rhs4" localSheetId="2" hidden="1">'Original Problem'!$C$18:$C$20</definedName>
    <definedName name="solver_rhs5" localSheetId="3" hidden="1">'Case Update'!$N$5</definedName>
    <definedName name="solver_rhs5" localSheetId="2" hidden="1">'Original Problem'!$H$18</definedName>
    <definedName name="solver_rhs6" localSheetId="3" hidden="1">'Case Update'!$N$5</definedName>
    <definedName name="solver_rhs7" localSheetId="3" hidden="1">'Case Update'!$N$5</definedName>
    <definedName name="solver_rhs8" localSheetId="3" hidden="1">'Case Update'!$N$5</definedName>
    <definedName name="solver_rlx" localSheetId="3" hidden="1">0</definedName>
    <definedName name="solver_rlx" localSheetId="2" hidden="1">0</definedName>
    <definedName name="solver_rsmp" hidden="1">2</definedName>
    <definedName name="solver_rtr" localSheetId="3" hidden="1">0</definedName>
    <definedName name="solver_rtr" localSheetId="2" hidden="1">0</definedName>
    <definedName name="solver_rxc1" localSheetId="3" hidden="1">1</definedName>
    <definedName name="solver_rxc1" localSheetId="2" hidden="1">1</definedName>
    <definedName name="solver_rxc2" localSheetId="3" hidden="1">1</definedName>
    <definedName name="solver_rxc2" localSheetId="2" hidden="1">1</definedName>
    <definedName name="solver_rxc3" localSheetId="3" hidden="1">1</definedName>
    <definedName name="solver_rxc3" localSheetId="2" hidden="1">1</definedName>
    <definedName name="solver_rxc4" localSheetId="3" hidden="1">1</definedName>
    <definedName name="solver_rxc4" localSheetId="2" hidden="1">1</definedName>
    <definedName name="solver_rxc5" localSheetId="3" hidden="1">1</definedName>
    <definedName name="solver_rxc5" localSheetId="2" hidden="1">1</definedName>
    <definedName name="solver_rxc6" localSheetId="3" hidden="1">1</definedName>
    <definedName name="solver_rxc7" localSheetId="3" hidden="1">1</definedName>
    <definedName name="solver_rxc8" localSheetId="3" hidden="1">1</definedName>
    <definedName name="solver_rxv" localSheetId="2" hidden="1">1</definedName>
    <definedName name="solver_scl" localSheetId="2" hidden="1">0</definedName>
    <definedName name="solver_seed" hidden="1">0</definedName>
    <definedName name="solver_sel" localSheetId="3" hidden="1">1</definedName>
    <definedName name="solver_sel" localSheetId="2" hidden="1">1</definedName>
    <definedName name="solver_sho" localSheetId="2" hidden="1">0</definedName>
    <definedName name="solver_slv" localSheetId="3" hidden="1">0</definedName>
    <definedName name="solver_slv" localSheetId="2" hidden="1">0</definedName>
    <definedName name="solver_slvu" localSheetId="3" hidden="1">0</definedName>
    <definedName name="solver_slvu" localSheetId="2" hidden="1">0</definedName>
    <definedName name="solver_spid" localSheetId="3" hidden="1">" "</definedName>
    <definedName name="solver_srvr" localSheetId="3" hidden="1">" "</definedName>
    <definedName name="solver_tim" localSheetId="2" hidden="1">100</definedName>
    <definedName name="solver_tol" localSheetId="2" hidden="1">0.05</definedName>
    <definedName name="solver_typ" localSheetId="2" hidden="1">1</definedName>
    <definedName name="solver_umod" localSheetId="3" hidden="1">1</definedName>
    <definedName name="solver_umod" localSheetId="2" hidden="1">1</definedName>
    <definedName name="solver_urs" localSheetId="3" hidden="1">0</definedName>
    <definedName name="solver_urs" localSheetId="2" hidden="1">0</definedName>
    <definedName name="solver_userid" localSheetId="3" hidden="1">14227</definedName>
    <definedName name="solver_userid" localSheetId="2" hidden="1">14227</definedName>
    <definedName name="solver_val" localSheetId="2" hidden="1">0</definedName>
    <definedName name="solver_var" localSheetId="2" hidden="1">" "</definedName>
    <definedName name="solver_ver" localSheetId="3" hidden="1">14</definedName>
    <definedName name="solver_ver" localSheetId="2" hidden="1">10</definedName>
    <definedName name="solver_vir" localSheetId="2" hidden="1">1</definedName>
    <definedName name="solver_vol" localSheetId="3" hidden="1">0</definedName>
    <definedName name="solver_vol" localSheetId="2" hidden="1">0</definedName>
    <definedName name="solver_vst" localSheetId="2" hidden="1">0</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D18" i="4" l="1"/>
  <c r="C18" i="4"/>
  <c r="D16" i="4"/>
  <c r="D15" i="4"/>
  <c r="D14" i="4"/>
  <c r="C14" i="4"/>
  <c r="D13" i="4"/>
  <c r="C13" i="4"/>
  <c r="D11" i="4"/>
  <c r="C11" i="4"/>
  <c r="D10" i="4"/>
  <c r="C10" i="4"/>
  <c r="D7" i="4"/>
  <c r="D6" i="4"/>
  <c r="C6" i="4"/>
  <c r="B20" i="4"/>
  <c r="B19" i="4"/>
  <c r="B18" i="4"/>
  <c r="H6" i="4"/>
  <c r="H7" i="4"/>
  <c r="H8" i="4"/>
  <c r="H9" i="4"/>
  <c r="H10" i="4"/>
  <c r="H11" i="4"/>
  <c r="H12" i="4"/>
  <c r="H13" i="4"/>
  <c r="H14" i="4"/>
  <c r="H15" i="4"/>
  <c r="H16" i="4"/>
  <c r="F17" i="4"/>
  <c r="F16" i="4"/>
  <c r="F15" i="4"/>
  <c r="F14" i="4"/>
  <c r="F13" i="4"/>
  <c r="F12" i="4"/>
  <c r="F11" i="4"/>
  <c r="F10" i="4"/>
  <c r="F9" i="4"/>
  <c r="F8" i="4"/>
  <c r="F7" i="4"/>
  <c r="F6" i="4"/>
  <c r="D14" i="2"/>
  <c r="D13" i="2"/>
  <c r="C14" i="2"/>
  <c r="C13" i="2"/>
  <c r="H6" i="2"/>
  <c r="H7" i="2"/>
  <c r="H8" i="2"/>
  <c r="H9" i="2"/>
  <c r="H10" i="2"/>
  <c r="H11" i="2"/>
  <c r="H12" i="2"/>
  <c r="H13" i="2"/>
  <c r="H14" i="2"/>
  <c r="H15" i="2"/>
  <c r="H16" i="2"/>
  <c r="H17" i="2"/>
  <c r="F7" i="2"/>
  <c r="F8" i="2"/>
  <c r="F9" i="2"/>
  <c r="F10" i="2"/>
  <c r="F11" i="2"/>
  <c r="F12" i="2"/>
  <c r="F13" i="2"/>
  <c r="F14" i="2"/>
  <c r="F15" i="2"/>
  <c r="F16" i="2"/>
  <c r="F6" i="2"/>
  <c r="D16" i="2"/>
  <c r="D15" i="2"/>
  <c r="D11" i="2"/>
  <c r="D10" i="2"/>
  <c r="C11" i="2"/>
  <c r="C10" i="2"/>
  <c r="C6" i="2"/>
  <c r="D18" i="2"/>
  <c r="D7" i="2"/>
  <c r="D6" i="2"/>
  <c r="C18" i="2"/>
  <c r="B18" i="2"/>
  <c r="B19" i="2"/>
  <c r="B20" i="2"/>
  <c r="F17" i="2"/>
  <c r="H17" i="4"/>
</calcChain>
</file>

<file path=xl/comments1.xml><?xml version="1.0" encoding="utf-8"?>
<comments xmlns="http://schemas.openxmlformats.org/spreadsheetml/2006/main">
  <authors>
    <author>A satisfied Microsoft Office user</author>
  </authors>
  <commentList>
    <comment ref="B6" authorId="0">
      <text>
        <r>
          <rPr>
            <sz val="8"/>
            <color indexed="81"/>
            <rFont val="Tahoma"/>
            <family val="2"/>
          </rPr>
          <t>Variable cell</t>
        </r>
      </text>
    </comment>
    <comment ref="B7" authorId="0">
      <text>
        <r>
          <rPr>
            <sz val="8"/>
            <color indexed="81"/>
            <rFont val="Tahoma"/>
            <family val="2"/>
          </rPr>
          <t>Variable cell</t>
        </r>
      </text>
    </comment>
    <comment ref="B8" authorId="0">
      <text>
        <r>
          <rPr>
            <sz val="8"/>
            <color indexed="81"/>
            <rFont val="Tahoma"/>
            <family val="2"/>
          </rPr>
          <t>Variable cell</t>
        </r>
      </text>
    </comment>
    <comment ref="B9" authorId="0">
      <text>
        <r>
          <rPr>
            <sz val="8"/>
            <color indexed="81"/>
            <rFont val="Tahoma"/>
            <family val="2"/>
          </rPr>
          <t>Variable cell</t>
        </r>
      </text>
    </comment>
    <comment ref="B10" authorId="0">
      <text>
        <r>
          <rPr>
            <sz val="8"/>
            <color indexed="81"/>
            <rFont val="Tahoma"/>
            <family val="2"/>
          </rPr>
          <t>Variable cell</t>
        </r>
      </text>
    </comment>
    <comment ref="B11" authorId="0">
      <text>
        <r>
          <rPr>
            <sz val="8"/>
            <color indexed="81"/>
            <rFont val="Tahoma"/>
            <family val="2"/>
          </rPr>
          <t>Variable cell</t>
        </r>
      </text>
    </comment>
    <comment ref="B12" authorId="0">
      <text>
        <r>
          <rPr>
            <sz val="8"/>
            <color indexed="81"/>
            <rFont val="Tahoma"/>
            <family val="2"/>
          </rPr>
          <t>Variable cell</t>
        </r>
      </text>
    </comment>
    <comment ref="B13" authorId="0">
      <text>
        <r>
          <rPr>
            <sz val="8"/>
            <color indexed="81"/>
            <rFont val="Tahoma"/>
            <family val="2"/>
          </rPr>
          <t>Variable cell</t>
        </r>
      </text>
    </comment>
    <comment ref="B14" authorId="0">
      <text>
        <r>
          <rPr>
            <sz val="8"/>
            <color indexed="81"/>
            <rFont val="Tahoma"/>
            <family val="2"/>
          </rPr>
          <t>Variable cell</t>
        </r>
      </text>
    </comment>
    <comment ref="B15" authorId="0">
      <text>
        <r>
          <rPr>
            <sz val="8"/>
            <color indexed="81"/>
            <rFont val="Tahoma"/>
            <family val="2"/>
          </rPr>
          <t>Variable cell</t>
        </r>
      </text>
    </comment>
    <comment ref="B16" authorId="0">
      <text>
        <r>
          <rPr>
            <sz val="8"/>
            <color indexed="81"/>
            <rFont val="Tahoma"/>
            <family val="2"/>
          </rPr>
          <t>Variable cell</t>
        </r>
      </text>
    </comment>
    <comment ref="F17" authorId="0">
      <text>
        <r>
          <rPr>
            <sz val="8"/>
            <color indexed="81"/>
            <rFont val="Tahoma"/>
            <family val="2"/>
          </rPr>
          <t>Set cell</t>
        </r>
      </text>
    </comment>
    <comment ref="H17" authorId="0">
      <text>
        <r>
          <rPr>
            <sz val="8"/>
            <color indexed="81"/>
            <rFont val="Tahoma"/>
            <family val="2"/>
          </rPr>
          <t>Constraint cell</t>
        </r>
      </text>
    </comment>
    <comment ref="B18" authorId="0">
      <text>
        <r>
          <rPr>
            <sz val="8"/>
            <color indexed="81"/>
            <rFont val="Tahoma"/>
            <family val="2"/>
          </rPr>
          <t>Constraint cell</t>
        </r>
      </text>
    </comment>
    <comment ref="B19" authorId="0">
      <text>
        <r>
          <rPr>
            <sz val="8"/>
            <color indexed="81"/>
            <rFont val="Tahoma"/>
            <family val="2"/>
          </rPr>
          <t>Constraint cell</t>
        </r>
      </text>
    </comment>
    <comment ref="B20" authorId="0">
      <text>
        <r>
          <rPr>
            <sz val="8"/>
            <color indexed="81"/>
            <rFont val="Tahoma"/>
            <family val="2"/>
          </rPr>
          <t>Constraint cell</t>
        </r>
      </text>
    </comment>
  </commentList>
</comments>
</file>

<file path=xl/comments2.xml><?xml version="1.0" encoding="utf-8"?>
<comments xmlns="http://schemas.openxmlformats.org/spreadsheetml/2006/main">
  <authors>
    <author>A satisfied Microsoft Office user</author>
  </authors>
  <commentList>
    <comment ref="B6" authorId="0">
      <text>
        <r>
          <rPr>
            <sz val="8"/>
            <color indexed="81"/>
            <rFont val="Tahoma"/>
            <family val="2"/>
          </rPr>
          <t>Variable cell</t>
        </r>
      </text>
    </comment>
    <comment ref="B7" authorId="0">
      <text>
        <r>
          <rPr>
            <sz val="8"/>
            <color indexed="81"/>
            <rFont val="Tahoma"/>
            <family val="2"/>
          </rPr>
          <t>Variable cell</t>
        </r>
      </text>
    </comment>
    <comment ref="B8" authorId="0">
      <text>
        <r>
          <rPr>
            <sz val="8"/>
            <color indexed="81"/>
            <rFont val="Tahoma"/>
            <family val="2"/>
          </rPr>
          <t>Variable cell</t>
        </r>
      </text>
    </comment>
    <comment ref="B9" authorId="0">
      <text>
        <r>
          <rPr>
            <sz val="8"/>
            <color indexed="81"/>
            <rFont val="Tahoma"/>
            <family val="2"/>
          </rPr>
          <t>Variable cell</t>
        </r>
      </text>
    </comment>
    <comment ref="B10" authorId="0">
      <text>
        <r>
          <rPr>
            <sz val="8"/>
            <color indexed="81"/>
            <rFont val="Tahoma"/>
            <family val="2"/>
          </rPr>
          <t>Variable cell</t>
        </r>
      </text>
    </comment>
    <comment ref="B11" authorId="0">
      <text>
        <r>
          <rPr>
            <sz val="8"/>
            <color indexed="81"/>
            <rFont val="Tahoma"/>
            <family val="2"/>
          </rPr>
          <t>Variable cell</t>
        </r>
      </text>
    </comment>
    <comment ref="B12" authorId="0">
      <text>
        <r>
          <rPr>
            <sz val="8"/>
            <color indexed="81"/>
            <rFont val="Tahoma"/>
            <family val="2"/>
          </rPr>
          <t>Variable cell</t>
        </r>
      </text>
    </comment>
    <comment ref="B13" authorId="0">
      <text>
        <r>
          <rPr>
            <sz val="8"/>
            <color indexed="81"/>
            <rFont val="Tahoma"/>
            <family val="2"/>
          </rPr>
          <t>Variable cell</t>
        </r>
      </text>
    </comment>
    <comment ref="B14" authorId="0">
      <text>
        <r>
          <rPr>
            <sz val="8"/>
            <color indexed="81"/>
            <rFont val="Tahoma"/>
            <family val="2"/>
          </rPr>
          <t>Variable cell</t>
        </r>
      </text>
    </comment>
    <comment ref="B15" authorId="0">
      <text>
        <r>
          <rPr>
            <sz val="8"/>
            <color indexed="81"/>
            <rFont val="Tahoma"/>
            <family val="2"/>
          </rPr>
          <t>Variable cell</t>
        </r>
      </text>
    </comment>
    <comment ref="B16" authorId="0">
      <text>
        <r>
          <rPr>
            <sz val="8"/>
            <color indexed="81"/>
            <rFont val="Tahoma"/>
            <family val="2"/>
          </rPr>
          <t>Variable cell</t>
        </r>
      </text>
    </comment>
    <comment ref="F17" authorId="0">
      <text>
        <r>
          <rPr>
            <sz val="8"/>
            <color indexed="81"/>
            <rFont val="Tahoma"/>
            <family val="2"/>
          </rPr>
          <t>Set cell</t>
        </r>
      </text>
    </comment>
    <comment ref="H17" authorId="0">
      <text>
        <r>
          <rPr>
            <sz val="8"/>
            <color indexed="81"/>
            <rFont val="Tahoma"/>
            <family val="2"/>
          </rPr>
          <t>Constraint cell</t>
        </r>
      </text>
    </comment>
    <comment ref="B18" authorId="0">
      <text>
        <r>
          <rPr>
            <sz val="8"/>
            <color indexed="81"/>
            <rFont val="Tahoma"/>
            <family val="2"/>
          </rPr>
          <t>Constraint cell</t>
        </r>
      </text>
    </comment>
    <comment ref="B19" authorId="0">
      <text>
        <r>
          <rPr>
            <sz val="8"/>
            <color indexed="81"/>
            <rFont val="Tahoma"/>
            <family val="2"/>
          </rPr>
          <t>Constraint cell</t>
        </r>
      </text>
    </comment>
    <comment ref="B20" authorId="0">
      <text>
        <r>
          <rPr>
            <sz val="8"/>
            <color indexed="81"/>
            <rFont val="Tahoma"/>
            <family val="2"/>
          </rPr>
          <t>Constraint cell</t>
        </r>
      </text>
    </comment>
  </commentList>
</comments>
</file>

<file path=xl/sharedStrings.xml><?xml version="1.0" encoding="utf-8"?>
<sst xmlns="http://schemas.openxmlformats.org/spreadsheetml/2006/main" count="61" uniqueCount="25">
  <si>
    <t>Impact</t>
  </si>
  <si>
    <t>Cost</t>
  </si>
  <si>
    <t>Advertising Medium</t>
  </si>
  <si>
    <t>Units</t>
  </si>
  <si>
    <t>Min</t>
  </si>
  <si>
    <t>Max</t>
  </si>
  <si>
    <t>Per Unit</t>
  </si>
  <si>
    <t>Total</t>
  </si>
  <si>
    <t>Half-page, Daily paper</t>
  </si>
  <si>
    <t>Full-page, Daily paper</t>
  </si>
  <si>
    <t>Half-page, Sunday paper</t>
  </si>
  <si>
    <t>Full-page, Sunday paper</t>
  </si>
  <si>
    <t>Daytime TV spot</t>
  </si>
  <si>
    <t>Evening TV spot</t>
  </si>
  <si>
    <t>Highway Billboards</t>
  </si>
  <si>
    <t>15 second Radio spot</t>
  </si>
  <si>
    <t>30 second Radio spot</t>
  </si>
  <si>
    <t>Half-page, magazine</t>
  </si>
  <si>
    <t>Full-page, magazine</t>
  </si>
  <si>
    <t>Key Totals:</t>
  </si>
  <si>
    <t>Total:</t>
  </si>
  <si>
    <t>Daily paper ads</t>
  </si>
  <si>
    <t>Budget:</t>
  </si>
  <si>
    <t>Sunday paper ads</t>
  </si>
  <si>
    <t>Magazine ads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</si>
</sst>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0"/>
    <numFmt numFmtId="165" formatCode="0.0"/>
    <numFmt numFmtId="166" formatCode="&quot;$&quot;#,##0.00"/>
  </numFmts>
  <fonts count="5" x14ac:knownFonts="1">
    <font>
      <sz val="10"/>
      <name val="Arial"/>
    </font>
    <font>
      <b/>
      <sz val="10"/>
      <name val="Arial"/>
      <family val="2"/>
    </font>
    <font>
      <sz val="10"/>
      <name val="Arial"/>
      <family val="2"/>
    </font>
    <font>
      <sz val="8"/>
      <color indexed="81"/>
      <name val="Tahoma"/>
      <family val="2"/>
    </font>
    <font>
      <sz val="8"/>
      <name val="Arial"/>
      <family val="2"/>
    </font>
  </fonts>
  <fills count="3">
    <fill>
      <patternFill patternType="none"/>
    </fill>
    <fill>
      <patternFill patternType="gray125"/>
    </fill>
    <fill>
      <patternFill patternType="solid">
        <fgColor theme="0"/>
        <bgColor indexed="64"/>
      </patternFill>
    </fill>
  </fills>
  <borders count="17">
    <border>
      <left/>
      <right/>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top/>
      <bottom/>
      <diagonal/>
    </border>
    <border>
      <left style="dotted">
        <color auto="1"/>
      </left>
      <right style="dotted">
        <color auto="1"/>
      </right>
      <top style="dotted">
        <color auto="1"/>
      </top>
      <bottom style="dotted">
        <color auto="1"/>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double">
        <color auto="1"/>
      </left>
      <right style="double">
        <color auto="1"/>
      </right>
      <top style="double">
        <color auto="1"/>
      </top>
      <bottom style="double">
        <color auto="1"/>
      </bottom>
      <diagonal/>
    </border>
    <border>
      <left style="thin">
        <color auto="1"/>
      </left>
      <right style="thin">
        <color auto="1"/>
      </right>
      <top style="thin">
        <color auto="1"/>
      </top>
      <bottom style="thin">
        <color auto="1"/>
      </bottom>
      <diagonal/>
    </border>
    <border>
      <left/>
      <right/>
      <top style="medium">
        <color auto="1"/>
      </top>
      <bottom/>
      <diagonal/>
    </border>
    <border>
      <left style="thin">
        <color auto="1"/>
      </left>
      <right style="thin">
        <color auto="1"/>
      </right>
      <top style="thin">
        <color auto="1"/>
      </top>
      <bottom style="medium">
        <color auto="1"/>
      </bottom>
      <diagonal/>
    </border>
  </borders>
  <cellStyleXfs count="1">
    <xf numFmtId="0" fontId="0" fillId="0" borderId="0"/>
  </cellStyleXfs>
  <cellXfs count="51">
    <xf numFmtId="0" fontId="0" fillId="0" borderId="0" xfId="0"/>
    <xf numFmtId="0" fontId="2" fillId="0" borderId="0" xfId="0" applyFont="1" applyFill="1"/>
    <xf numFmtId="0" fontId="2" fillId="0" borderId="0" xfId="0" applyFont="1" applyFill="1" applyAlignment="1">
      <alignment horizontal="center"/>
    </xf>
    <xf numFmtId="0" fontId="2" fillId="0" borderId="0" xfId="0" applyFont="1" applyFill="1" applyAlignment="1">
      <alignment horizontal="right"/>
    </xf>
    <xf numFmtId="0" fontId="1" fillId="0" borderId="1" xfId="0" applyFont="1" applyFill="1" applyBorder="1" applyAlignment="1">
      <alignment horizontal="centerContinuous"/>
    </xf>
    <xf numFmtId="0" fontId="2" fillId="0" borderId="2" xfId="0" applyFont="1" applyFill="1" applyBorder="1" applyAlignment="1">
      <alignment horizontal="centerContinuous"/>
    </xf>
    <xf numFmtId="0" fontId="1" fillId="0" borderId="3" xfId="0" applyFont="1" applyFill="1" applyBorder="1"/>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5" xfId="0" applyFont="1" applyFill="1" applyBorder="1" applyAlignment="1">
      <alignment horizontal="center"/>
    </xf>
    <xf numFmtId="0" fontId="1" fillId="0" borderId="6" xfId="0" applyFont="1" applyFill="1" applyBorder="1" applyAlignment="1">
      <alignment horizontal="center"/>
    </xf>
    <xf numFmtId="0" fontId="1" fillId="0" borderId="7" xfId="0" applyFont="1" applyFill="1" applyBorder="1"/>
    <xf numFmtId="165" fontId="1" fillId="0" borderId="8" xfId="0" applyNumberFormat="1" applyFont="1" applyFill="1" applyBorder="1" applyAlignment="1">
      <alignment horizontal="center"/>
    </xf>
    <xf numFmtId="0" fontId="1" fillId="0" borderId="0" xfId="0" applyFont="1" applyFill="1" applyBorder="1" applyAlignment="1">
      <alignment horizontal="center"/>
    </xf>
    <xf numFmtId="0" fontId="1" fillId="0" borderId="9" xfId="0" applyFont="1" applyFill="1" applyBorder="1" applyAlignment="1">
      <alignment horizontal="center"/>
    </xf>
    <xf numFmtId="3" fontId="1" fillId="0" borderId="1" xfId="0" applyNumberFormat="1" applyFont="1" applyFill="1" applyBorder="1" applyAlignment="1">
      <alignment horizontal="center"/>
    </xf>
    <xf numFmtId="3" fontId="2" fillId="0" borderId="2" xfId="0" applyNumberFormat="1" applyFont="1" applyFill="1" applyBorder="1" applyAlignment="1">
      <alignment horizontal="center"/>
    </xf>
    <xf numFmtId="164" fontId="1" fillId="0" borderId="1" xfId="0" applyNumberFormat="1" applyFont="1" applyFill="1" applyBorder="1" applyAlignment="1">
      <alignment horizontal="center"/>
    </xf>
    <xf numFmtId="164" fontId="2" fillId="0" borderId="2" xfId="0" applyNumberFormat="1" applyFont="1" applyFill="1" applyBorder="1" applyAlignment="1">
      <alignment horizontal="center"/>
    </xf>
    <xf numFmtId="3" fontId="1" fillId="0" borderId="7" xfId="0" applyNumberFormat="1" applyFont="1" applyFill="1" applyBorder="1" applyAlignment="1">
      <alignment horizontal="center"/>
    </xf>
    <xf numFmtId="3" fontId="2" fillId="0" borderId="9" xfId="0" applyNumberFormat="1" applyFont="1" applyFill="1" applyBorder="1" applyAlignment="1">
      <alignment horizontal="center"/>
    </xf>
    <xf numFmtId="164" fontId="1" fillId="0" borderId="7" xfId="0" applyNumberFormat="1" applyFont="1" applyFill="1" applyBorder="1" applyAlignment="1">
      <alignment horizontal="center"/>
    </xf>
    <xf numFmtId="164" fontId="2" fillId="0" borderId="9" xfId="0" applyNumberFormat="1" applyFont="1" applyFill="1" applyBorder="1" applyAlignment="1">
      <alignment horizontal="center"/>
    </xf>
    <xf numFmtId="0" fontId="1" fillId="0" borderId="10" xfId="0" applyFont="1" applyFill="1" applyBorder="1"/>
    <xf numFmtId="0" fontId="1" fillId="0" borderId="11" xfId="0" applyFont="1" applyFill="1" applyBorder="1" applyAlignment="1">
      <alignment horizontal="center"/>
    </xf>
    <xf numFmtId="0" fontId="1" fillId="0" borderId="12" xfId="0" applyFont="1" applyFill="1" applyBorder="1" applyAlignment="1">
      <alignment horizontal="center"/>
    </xf>
    <xf numFmtId="3" fontId="1" fillId="0" borderId="10" xfId="0" applyNumberFormat="1" applyFont="1" applyFill="1" applyBorder="1" applyAlignment="1">
      <alignment horizontal="center"/>
    </xf>
    <xf numFmtId="3" fontId="2"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164" fontId="2" fillId="0" borderId="12" xfId="0" applyNumberFormat="1" applyFont="1" applyFill="1" applyBorder="1" applyAlignment="1">
      <alignment horizontal="center"/>
    </xf>
    <xf numFmtId="0" fontId="1" fillId="0" borderId="6" xfId="0" applyFont="1" applyFill="1" applyBorder="1"/>
    <xf numFmtId="3" fontId="1" fillId="0" borderId="0" xfId="0" applyNumberFormat="1" applyFont="1" applyFill="1" applyBorder="1" applyAlignment="1">
      <alignment horizontal="center"/>
    </xf>
    <xf numFmtId="3" fontId="1" fillId="0" borderId="13" xfId="0" applyNumberFormat="1" applyFont="1" applyFill="1" applyBorder="1" applyAlignment="1">
      <alignment horizontal="center"/>
    </xf>
    <xf numFmtId="164" fontId="1" fillId="0" borderId="0" xfId="0" applyNumberFormat="1" applyFont="1" applyFill="1" applyBorder="1" applyAlignment="1">
      <alignment horizontal="center"/>
    </xf>
    <xf numFmtId="164" fontId="1" fillId="0" borderId="14" xfId="0" applyNumberFormat="1" applyFont="1" applyFill="1" applyBorder="1" applyAlignment="1">
      <alignment horizontal="center"/>
    </xf>
    <xf numFmtId="0" fontId="1" fillId="0" borderId="1" xfId="0" applyFont="1" applyFill="1" applyBorder="1" applyAlignment="1">
      <alignment horizontal="left"/>
    </xf>
    <xf numFmtId="165" fontId="1" fillId="0" borderId="14" xfId="0" applyNumberFormat="1" applyFont="1" applyFill="1" applyBorder="1" applyAlignment="1">
      <alignment horizontal="center"/>
    </xf>
    <xf numFmtId="0" fontId="1" fillId="0" borderId="15" xfId="0" applyFont="1" applyFill="1" applyBorder="1" applyAlignment="1">
      <alignment horizontal="center"/>
    </xf>
    <xf numFmtId="0" fontId="1" fillId="0" borderId="2" xfId="0" applyFont="1" applyFill="1" applyBorder="1" applyAlignment="1">
      <alignment horizontal="center"/>
    </xf>
    <xf numFmtId="3" fontId="2" fillId="0" borderId="0" xfId="0" applyNumberFormat="1" applyFont="1" applyFill="1" applyBorder="1"/>
    <xf numFmtId="164" fontId="1" fillId="0" borderId="0" xfId="0" applyNumberFormat="1" applyFont="1" applyFill="1" applyAlignment="1">
      <alignment horizontal="center"/>
    </xf>
    <xf numFmtId="0" fontId="1" fillId="0" borderId="7" xfId="0" applyFont="1" applyFill="1" applyBorder="1" applyAlignment="1">
      <alignment horizontal="left"/>
    </xf>
    <xf numFmtId="1" fontId="1" fillId="0" borderId="9" xfId="0" applyNumberFormat="1" applyFont="1" applyFill="1" applyBorder="1" applyAlignment="1">
      <alignment horizontal="center"/>
    </xf>
    <xf numFmtId="0" fontId="1" fillId="0" borderId="10" xfId="0" applyFont="1" applyFill="1" applyBorder="1" applyAlignment="1">
      <alignment horizontal="left"/>
    </xf>
    <xf numFmtId="165" fontId="1" fillId="0" borderId="16" xfId="0" applyNumberFormat="1" applyFont="1" applyFill="1" applyBorder="1" applyAlignment="1">
      <alignment horizontal="center"/>
    </xf>
    <xf numFmtId="166" fontId="2" fillId="0" borderId="0" xfId="0" applyNumberFormat="1" applyFont="1" applyFill="1" applyAlignment="1">
      <alignment horizontal="right"/>
    </xf>
    <xf numFmtId="3" fontId="1" fillId="2" borderId="7" xfId="0" applyNumberFormat="1" applyFont="1" applyFill="1" applyBorder="1" applyAlignment="1">
      <alignment horizontal="center"/>
    </xf>
    <xf numFmtId="3" fontId="2" fillId="0" borderId="0" xfId="0" applyNumberFormat="1" applyFont="1" applyFill="1"/>
    <xf numFmtId="1" fontId="1" fillId="0" borderId="8" xfId="0" applyNumberFormat="1" applyFont="1" applyFill="1" applyBorder="1" applyAlignment="1">
      <alignment horizontal="center"/>
    </xf>
    <xf numFmtId="1" fontId="1" fillId="0" borderId="14" xfId="0" applyNumberFormat="1" applyFont="1" applyFill="1" applyBorder="1" applyAlignment="1">
      <alignment horizontal="center"/>
    </xf>
    <xf numFmtId="1" fontId="1" fillId="0" borderId="16" xfId="0" applyNumberFormat="1" applyFont="1" applyFill="1" applyBorder="1" applyAlignment="1">
      <alignment horizont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419100</xdr:colOff>
      <xdr:row>1</xdr:row>
      <xdr:rowOff>133350</xdr:rowOff>
    </xdr:from>
    <xdr:to>
      <xdr:col>15</xdr:col>
      <xdr:colOff>590550</xdr:colOff>
      <xdr:row>18</xdr:row>
      <xdr:rowOff>0</xdr:rowOff>
    </xdr:to>
    <xdr:sp macro="" textlink="">
      <xdr:nvSpPr>
        <xdr:cNvPr id="2049" name="Text Box 1"/>
        <xdr:cNvSpPr txBox="1">
          <a:spLocks noChangeArrowheads="1"/>
        </xdr:cNvSpPr>
      </xdr:nvSpPr>
      <xdr:spPr bwMode="auto">
        <a:xfrm>
          <a:off x="1028700" y="295275"/>
          <a:ext cx="8705850" cy="2619375"/>
        </a:xfrm>
        <a:prstGeom prst="rect">
          <a:avLst/>
        </a:prstGeom>
        <a:solidFill>
          <a:schemeClr val="bg1">
            <a:lumMod val="6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7432" rIns="0" bIns="0" anchor="t" upright="1"/>
        <a:lstStyle/>
        <a:p>
          <a:pPr algn="l" rtl="0">
            <a:defRPr sz="1000"/>
          </a:pPr>
          <a:r>
            <a:rPr lang="en-US" sz="1200" b="1" i="0" u="none" strike="noStrike" baseline="0">
              <a:solidFill>
                <a:schemeClr val="bg1"/>
              </a:solidFill>
              <a:latin typeface="Arial"/>
              <a:cs typeface="Arial"/>
            </a:rPr>
            <a:t>On the tab labeled "Original Problem", I have provided the modeling of Case 3.4 on Pages136-138.  Carefully read the case in the textbook and then review the model and solver set up to familiarize yourself with the integration of the LP into Excel.  On the tab labeled "Case Update", you will see there are 5 changes that must be made in the model.  Using the model I have provided on the "Case Update" tab, make the required changes and re-load the solver (on the "Case Update" tab) to determine the new advertising strategy.  The model should be solved only one time:  after you have incorporated all 5 changes noted on the "Case Update" tab.  In addition to updating the model and solver, you should provide a sentence or two to state how you addressed each change within the model.  Each question is worth 16 points: 8 points for a clear, concise, grammatically correct description of the mechanical changes made to the model and 8 points for the correct solution resulting from the changes made.  Questions should be answered on the "Case Update" tab and typed in unbolded </a:t>
          </a:r>
          <a:r>
            <a:rPr lang="en-US" sz="1200" b="1" i="0" u="none" strike="noStrike" baseline="0">
              <a:solidFill>
                <a:schemeClr val="tx1"/>
              </a:solidFill>
              <a:latin typeface="Arial"/>
              <a:cs typeface="Arial"/>
            </a:rPr>
            <a:t>black font </a:t>
          </a:r>
          <a:r>
            <a:rPr lang="en-US" sz="1200" b="1" i="0" u="none" strike="noStrike" baseline="0">
              <a:solidFill>
                <a:schemeClr val="bg1"/>
              </a:solidFill>
              <a:latin typeface="Arial"/>
              <a:cs typeface="Arial"/>
            </a:rPr>
            <a:t>right after the statement of the question.  Please remember that case studies are individual effort, however, if you have questions you are urged to post a note on the course site within the discussion forum.  Good luck and as always...HAVE FUN! </a:t>
          </a:r>
          <a:endParaRPr lang="en-US" sz="1000" b="1" i="0" u="none" strike="noStrike" baseline="0">
            <a:solidFill>
              <a:schemeClr val="bg1"/>
            </a:solidFill>
            <a:latin typeface="Arial"/>
            <a:cs typeface="Arial"/>
          </a:endParaRPr>
        </a:p>
        <a:p>
          <a:pPr algn="l" rtl="0">
            <a:defRPr sz="1000"/>
          </a:pPr>
          <a:endParaRPr lang="en-US" sz="1000" b="1" i="0" u="none" strike="noStrike" baseline="0">
            <a:solidFill>
              <a:srgbClr val="000000"/>
            </a:solidFill>
            <a:latin typeface="Arial"/>
            <a:cs typeface="Arial"/>
          </a:endParaRPr>
        </a:p>
        <a:p>
          <a:pPr algn="l" rtl="0">
            <a:defRPr sz="1000"/>
          </a:pPr>
          <a:endParaRPr lang="en-US" sz="1000" b="1" i="0" u="none" strike="noStrike" baseline="0">
            <a:solidFill>
              <a:srgbClr val="000000"/>
            </a:solidFill>
            <a:latin typeface="Arial"/>
            <a:cs typeface="Arial"/>
          </a:endParaRPr>
        </a:p>
        <a:p>
          <a:pPr algn="l" rtl="0">
            <a:defRPr sz="1000"/>
          </a:pPr>
          <a:endParaRPr lang="en-US" sz="1000" b="1" i="0" u="none" strike="noStrike" baseline="0">
            <a:solidFill>
              <a:srgbClr val="000000"/>
            </a:solidFill>
            <a:latin typeface="Arial"/>
            <a:cs typeface="Arial"/>
          </a:endParaRPr>
        </a:p>
        <a:p>
          <a:pPr algn="l" rtl="0">
            <a:defRPr sz="1000"/>
          </a:pPr>
          <a:endParaRPr lang="en-US" sz="1000" b="1" i="0" u="none" strike="noStrike" baseline="0">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228600</xdr:colOff>
      <xdr:row>0</xdr:row>
      <xdr:rowOff>38100</xdr:rowOff>
    </xdr:from>
    <xdr:to>
      <xdr:col>0</xdr:col>
      <xdr:colOff>1247775</xdr:colOff>
      <xdr:row>3</xdr:row>
      <xdr:rowOff>123825</xdr:rowOff>
    </xdr:to>
    <xdr:pic>
      <xdr:nvPicPr>
        <xdr:cNvPr id="1026"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38100"/>
          <a:ext cx="1019175" cy="581025"/>
        </a:xfrm>
        <a:prstGeom prst="rect">
          <a:avLst/>
        </a:prstGeom>
        <a:noFill/>
        <a:ln w="9525">
          <a:solidFill>
            <a:srgbClr xmlns:mc="http://schemas.openxmlformats.org/markup-compatibility/2006" xmlns:a14="http://schemas.microsoft.com/office/drawing/2010/main" val="000000" mc:Ignorable="a14" a14:legacySpreadsheetColorIndex="8"/>
          </a:solidFill>
          <a:miter lim="800000"/>
          <a:headEnd/>
          <a:tailEnd/>
        </a:ln>
        <a:effectLst>
          <a:outerShdw dist="35921" dir="2700000" algn="ctr" rotWithShape="0">
            <a:srgbClr val="00000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pic>
    <xdr:clientData/>
  </xdr:twoCellAnchor>
  <xdr:twoCellAnchor>
    <xdr:from>
      <xdr:col>0</xdr:col>
      <xdr:colOff>1362075</xdr:colOff>
      <xdr:row>0</xdr:row>
      <xdr:rowOff>76200</xdr:rowOff>
    </xdr:from>
    <xdr:to>
      <xdr:col>6</xdr:col>
      <xdr:colOff>295275</xdr:colOff>
      <xdr:row>2</xdr:row>
      <xdr:rowOff>66675</xdr:rowOff>
    </xdr:to>
    <xdr:sp macro="[0]!toggle" textlink="">
      <xdr:nvSpPr>
        <xdr:cNvPr id="1030" name="Text 6"/>
        <xdr:cNvSpPr>
          <a:spLocks noChangeArrowheads="1"/>
        </xdr:cNvSpPr>
      </xdr:nvSpPr>
      <xdr:spPr bwMode="auto">
        <a:xfrm>
          <a:off x="1362075" y="76200"/>
          <a:ext cx="2781300" cy="314325"/>
        </a:xfrm>
        <a:prstGeom prst="roundRect">
          <a:avLst>
            <a:gd name="adj" fmla="val 16667"/>
          </a:avLst>
        </a:prstGeom>
        <a:solidFill>
          <a:srgbClr xmlns:mc="http://schemas.openxmlformats.org/markup-compatibility/2006" xmlns:a14="http://schemas.microsoft.com/office/drawing/2010/main" val="00FFFF" mc:Ignorable="a14" a14:legacySpreadsheetColorIndex="15"/>
        </a:solidFill>
        <a:ln w="9525">
          <a:solidFill>
            <a:srgbClr xmlns:mc="http://schemas.openxmlformats.org/markup-compatibility/2006" xmlns:a14="http://schemas.microsoft.com/office/drawing/2010/main" val="000000" mc:Ignorable="a14" a14:legacySpreadsheetColorIndex="64"/>
          </a:solidFill>
          <a:round/>
          <a:headEnd/>
          <a:tailEn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Friends of the Manatees</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228600</xdr:colOff>
      <xdr:row>0</xdr:row>
      <xdr:rowOff>38100</xdr:rowOff>
    </xdr:from>
    <xdr:to>
      <xdr:col>0</xdr:col>
      <xdr:colOff>1247775</xdr:colOff>
      <xdr:row>3</xdr:row>
      <xdr:rowOff>123825</xdr:rowOff>
    </xdr:to>
    <xdr:pic>
      <xdr:nvPicPr>
        <xdr:cNvPr id="307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38100"/>
          <a:ext cx="1019175" cy="581025"/>
        </a:xfrm>
        <a:prstGeom prst="rect">
          <a:avLst/>
        </a:prstGeom>
        <a:noFill/>
        <a:ln w="9525">
          <a:solidFill>
            <a:srgbClr xmlns:mc="http://schemas.openxmlformats.org/markup-compatibility/2006" xmlns:a14="http://schemas.microsoft.com/office/drawing/2010/main" val="000000" mc:Ignorable="a14" a14:legacySpreadsheetColorIndex="8"/>
          </a:solidFill>
          <a:miter lim="800000"/>
          <a:headEnd/>
          <a:tailEnd/>
        </a:ln>
        <a:effectLst>
          <a:outerShdw dist="35921" dir="2700000" algn="ctr" rotWithShape="0">
            <a:srgbClr val="00000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pic>
    <xdr:clientData/>
  </xdr:twoCellAnchor>
  <xdr:twoCellAnchor>
    <xdr:from>
      <xdr:col>0</xdr:col>
      <xdr:colOff>1362075</xdr:colOff>
      <xdr:row>0</xdr:row>
      <xdr:rowOff>76200</xdr:rowOff>
    </xdr:from>
    <xdr:to>
      <xdr:col>6</xdr:col>
      <xdr:colOff>295275</xdr:colOff>
      <xdr:row>2</xdr:row>
      <xdr:rowOff>66675</xdr:rowOff>
    </xdr:to>
    <xdr:sp macro="[0]!toggle" textlink="">
      <xdr:nvSpPr>
        <xdr:cNvPr id="3074" name="Text 6"/>
        <xdr:cNvSpPr>
          <a:spLocks noChangeArrowheads="1"/>
        </xdr:cNvSpPr>
      </xdr:nvSpPr>
      <xdr:spPr bwMode="auto">
        <a:xfrm>
          <a:off x="1362075" y="76200"/>
          <a:ext cx="2781300" cy="314325"/>
        </a:xfrm>
        <a:prstGeom prst="roundRect">
          <a:avLst>
            <a:gd name="adj" fmla="val 16667"/>
          </a:avLst>
        </a:prstGeom>
        <a:solidFill>
          <a:srgbClr xmlns:mc="http://schemas.openxmlformats.org/markup-compatibility/2006" xmlns:a14="http://schemas.microsoft.com/office/drawing/2010/main" val="00FFFF" mc:Ignorable="a14" a14:legacySpreadsheetColorIndex="15"/>
        </a:solidFill>
        <a:ln w="9525">
          <a:solidFill>
            <a:srgbClr xmlns:mc="http://schemas.openxmlformats.org/markup-compatibility/2006" xmlns:a14="http://schemas.microsoft.com/office/drawing/2010/main" val="000000" mc:Ignorable="a14" a14:legacySpreadsheetColorIndex="64"/>
          </a:solidFill>
          <a:round/>
          <a:headEnd/>
          <a:tailEn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Friends of the Manatees</a:t>
          </a:r>
        </a:p>
      </xdr:txBody>
    </xdr:sp>
    <xdr:clientData/>
  </xdr:twoCellAnchor>
  <xdr:twoCellAnchor>
    <xdr:from>
      <xdr:col>8</xdr:col>
      <xdr:colOff>333375</xdr:colOff>
      <xdr:row>1</xdr:row>
      <xdr:rowOff>152399</xdr:rowOff>
    </xdr:from>
    <xdr:to>
      <xdr:col>23</xdr:col>
      <xdr:colOff>238125</xdr:colOff>
      <xdr:row>19</xdr:row>
      <xdr:rowOff>142874</xdr:rowOff>
    </xdr:to>
    <xdr:sp macro="" textlink="">
      <xdr:nvSpPr>
        <xdr:cNvPr id="3091" name="Text Box 19"/>
        <xdr:cNvSpPr txBox="1">
          <a:spLocks noChangeArrowheads="1"/>
        </xdr:cNvSpPr>
      </xdr:nvSpPr>
      <xdr:spPr bwMode="auto">
        <a:xfrm>
          <a:off x="5343525" y="314324"/>
          <a:ext cx="9048750" cy="2962275"/>
        </a:xfrm>
        <a:prstGeom prst="rect">
          <a:avLst/>
        </a:prstGeom>
        <a:solidFill>
          <a:schemeClr val="bg1">
            <a:lumMod val="65000"/>
          </a:schemeClr>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7432" rIns="0" bIns="0" anchor="t" upright="1"/>
        <a:lstStyle/>
        <a:p>
          <a:pPr algn="l" rtl="0">
            <a:defRPr sz="1000"/>
          </a:pPr>
          <a:r>
            <a:rPr lang="en-US" sz="1200" b="1" i="0" u="none" strike="noStrike" baseline="0">
              <a:solidFill>
                <a:schemeClr val="bg1"/>
              </a:solidFill>
              <a:latin typeface="Arial"/>
              <a:cs typeface="Arial"/>
            </a:rPr>
            <a:t>1.  (16 Points) Tom now wants to run full-page ads in both major newspapers for at least two weeks leading up to the vote.  NOTE:  this changes the minimum value in two cells in Column C.</a:t>
          </a:r>
        </a:p>
        <a:p>
          <a:pPr algn="l" rtl="0">
            <a:defRPr sz="1000"/>
          </a:pPr>
          <a:endParaRPr lang="en-US" sz="1200" b="1" i="0" u="none" strike="noStrike" baseline="0">
            <a:solidFill>
              <a:schemeClr val="bg1"/>
            </a:solidFill>
            <a:latin typeface="Arial"/>
            <a:cs typeface="Arial"/>
          </a:endParaRPr>
        </a:p>
        <a:p>
          <a:pPr algn="l" rtl="0">
            <a:defRPr sz="1000"/>
          </a:pPr>
          <a:r>
            <a:rPr lang="en-US" sz="1200" b="1" i="0" u="none" strike="noStrike" baseline="0">
              <a:solidFill>
                <a:schemeClr val="bg1"/>
              </a:solidFill>
              <a:latin typeface="Arial"/>
              <a:cs typeface="Arial"/>
            </a:rPr>
            <a:t>2.  (16 Points) Tom is scaling back his daytime television advertising strategy which will now consist of running at least one but no more than three spots per week for the four weeks leading up to the vote.</a:t>
          </a:r>
        </a:p>
        <a:p>
          <a:pPr algn="l" rtl="0">
            <a:defRPr sz="1000"/>
          </a:pPr>
          <a:endParaRPr lang="en-US" sz="1200" b="1" i="0" u="none" strike="noStrike" baseline="0">
            <a:solidFill>
              <a:schemeClr val="bg1"/>
            </a:solidFill>
            <a:latin typeface="Arial"/>
            <a:cs typeface="Arial"/>
          </a:endParaRPr>
        </a:p>
        <a:p>
          <a:pPr algn="l" rtl="0">
            <a:defRPr sz="1000"/>
          </a:pPr>
          <a:r>
            <a:rPr lang="en-US" sz="1200" b="1" i="0" u="none" strike="noStrike" baseline="0">
              <a:solidFill>
                <a:schemeClr val="bg1"/>
              </a:solidFill>
              <a:latin typeface="Arial"/>
              <a:cs typeface="Arial"/>
            </a:rPr>
            <a:t>3.  (16 Points) Tom wants to derive at least 20% of his total advertising impact from evening television advertisements.  </a:t>
          </a:r>
        </a:p>
        <a:p>
          <a:pPr algn="l" rtl="0">
            <a:defRPr sz="1000"/>
          </a:pPr>
          <a:endParaRPr lang="en-US" sz="1200" b="1" i="0" u="none" strike="noStrike" baseline="0">
            <a:solidFill>
              <a:schemeClr val="bg1"/>
            </a:solidFill>
            <a:latin typeface="Arial"/>
            <a:cs typeface="Arial"/>
          </a:endParaRPr>
        </a:p>
        <a:p>
          <a:pPr algn="l" rtl="0">
            <a:defRPr sz="1000"/>
          </a:pPr>
          <a:r>
            <a:rPr lang="en-US" sz="1200" b="1" i="0" u="none" strike="noStrike" baseline="0">
              <a:solidFill>
                <a:schemeClr val="bg1"/>
              </a:solidFill>
              <a:latin typeface="Arial"/>
              <a:cs typeface="Arial"/>
            </a:rPr>
            <a:t>4.  (16 Points) Tom has decided he is willing to run a maximum of 7, 15-second radio spots per day for the 28 days leading up to the vote and a maximum of 6, 30-second spots per day over the same period of time.   However, he wants to ensure the total impact derived from radio does not exceed 65% of the total impact.</a:t>
          </a:r>
        </a:p>
        <a:p>
          <a:pPr algn="l" rtl="0">
            <a:defRPr sz="1000"/>
          </a:pPr>
          <a:endParaRPr lang="en-US" sz="1200" b="1" i="0" u="none" strike="noStrike" baseline="0">
            <a:solidFill>
              <a:schemeClr val="bg1"/>
            </a:solidFill>
            <a:latin typeface="Arial"/>
            <a:cs typeface="Arial"/>
          </a:endParaRPr>
        </a:p>
        <a:p>
          <a:pPr algn="l" rtl="0">
            <a:defRPr sz="1000"/>
          </a:pPr>
          <a:r>
            <a:rPr lang="en-US" sz="1200" b="1" i="0" u="none" strike="noStrike" baseline="0">
              <a:solidFill>
                <a:schemeClr val="bg1"/>
              </a:solidFill>
              <a:latin typeface="Arial"/>
              <a:cs typeface="Arial"/>
            </a:rPr>
            <a:t>5.  (16 Points) With his increase in radio spots, Tom plans to use the majority of these new spots in the Orlando, Tampa, and Miami markets thus he feels the billboards in these cities are no longer required for advertisement.  However, because Tom feels there is value in billboard advertising, he wants to derive at least 1% of his total impact from billboards.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 Id="rId2" Type="http://schemas.openxmlformats.org/officeDocument/2006/relationships/vmlDrawing" Target="../drawings/vmlDrawing1.vml"/><Relationship Id="rId3"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 Id="rId2" Type="http://schemas.openxmlformats.org/officeDocument/2006/relationships/vmlDrawing" Target="../drawings/vmlDrawing2.vml"/><Relationship Id="rId3"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2" x14ac:dyDescent="0"/>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19" zoomScale="110" zoomScaleNormal="110" zoomScalePageLayoutView="110" workbookViewId="0">
      <selection activeCell="H26" sqref="H26"/>
    </sheetView>
  </sheetViews>
  <sheetFormatPr baseColWidth="10" defaultColWidth="8.83203125" defaultRowHeight="12" x14ac:dyDescent="0"/>
  <sheetData/>
  <phoneticPr fontId="4" type="noConversion"/>
  <pageMargins left="0.75" right="0.75" top="1" bottom="1" header="0.5" footer="0.5"/>
  <pageSetup orientation="portrait" horizontalDpi="300" verticalDpi="300"/>
  <headerFooter alignWithMargins="0"/>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dimension ref="A3:H20"/>
  <sheetViews>
    <sheetView zoomScale="90" workbookViewId="0">
      <selection activeCell="H39" sqref="H39"/>
    </sheetView>
  </sheetViews>
  <sheetFormatPr baseColWidth="10" defaultColWidth="8.83203125" defaultRowHeight="12" x14ac:dyDescent="0"/>
  <cols>
    <col min="1" max="1" width="23.5" style="1" customWidth="1"/>
    <col min="2" max="2" width="8.83203125" style="1"/>
    <col min="3" max="3" width="4.33203125" style="2" customWidth="1"/>
    <col min="4" max="4" width="4.83203125" style="2" customWidth="1"/>
    <col min="5" max="5" width="8.33203125" style="1" customWidth="1"/>
    <col min="6" max="6" width="7.5" style="3" customWidth="1"/>
    <col min="7" max="7" width="8.33203125" style="2" customWidth="1"/>
    <col min="8" max="8" width="8.83203125" style="3"/>
    <col min="9" max="16384" width="8.83203125" style="1"/>
  </cols>
  <sheetData>
    <row r="3" spans="1:8" ht="13" thickBot="1"/>
    <row r="4" spans="1:8" ht="13" thickBot="1">
      <c r="E4" s="4" t="s">
        <v>0</v>
      </c>
      <c r="F4" s="5"/>
      <c r="G4" s="4" t="s">
        <v>1</v>
      </c>
      <c r="H4" s="5"/>
    </row>
    <row r="5" spans="1:8" ht="13" thickBot="1">
      <c r="A5" s="6" t="s">
        <v>2</v>
      </c>
      <c r="B5" s="7" t="s">
        <v>3</v>
      </c>
      <c r="C5" s="8" t="s">
        <v>4</v>
      </c>
      <c r="D5" s="9" t="s">
        <v>5</v>
      </c>
      <c r="E5" s="10" t="s">
        <v>6</v>
      </c>
      <c r="F5" s="9" t="s">
        <v>7</v>
      </c>
      <c r="G5" s="10" t="s">
        <v>6</v>
      </c>
      <c r="H5" s="9" t="s">
        <v>7</v>
      </c>
    </row>
    <row r="6" spans="1:8">
      <c r="A6" s="11" t="s">
        <v>8</v>
      </c>
      <c r="B6" s="12">
        <v>46</v>
      </c>
      <c r="C6" s="13">
        <f>4*3*2</f>
        <v>24</v>
      </c>
      <c r="D6" s="14">
        <f>4*2*6</f>
        <v>48</v>
      </c>
      <c r="E6" s="15">
        <v>55</v>
      </c>
      <c r="F6" s="16">
        <f>B6*E6</f>
        <v>2530</v>
      </c>
      <c r="G6" s="17">
        <v>800</v>
      </c>
      <c r="H6" s="18">
        <f>G6*B6</f>
        <v>36800</v>
      </c>
    </row>
    <row r="7" spans="1:8">
      <c r="A7" s="11" t="s">
        <v>9</v>
      </c>
      <c r="B7" s="12">
        <v>2</v>
      </c>
      <c r="C7" s="13">
        <v>2</v>
      </c>
      <c r="D7" s="14">
        <f>4*2*6</f>
        <v>48</v>
      </c>
      <c r="E7" s="19">
        <v>75</v>
      </c>
      <c r="F7" s="20">
        <f t="shared" ref="F7:F16" si="0">B7*E7</f>
        <v>150</v>
      </c>
      <c r="G7" s="21">
        <v>1400</v>
      </c>
      <c r="H7" s="22">
        <f t="shared" ref="H7:H16" si="1">G7*B7</f>
        <v>2800</v>
      </c>
    </row>
    <row r="8" spans="1:8">
      <c r="A8" s="11" t="s">
        <v>10</v>
      </c>
      <c r="B8" s="12">
        <v>6</v>
      </c>
      <c r="C8" s="13">
        <v>0</v>
      </c>
      <c r="D8" s="14">
        <v>8</v>
      </c>
      <c r="E8" s="19">
        <v>65</v>
      </c>
      <c r="F8" s="20">
        <f t="shared" si="0"/>
        <v>390</v>
      </c>
      <c r="G8" s="21">
        <v>1200</v>
      </c>
      <c r="H8" s="22">
        <f t="shared" si="1"/>
        <v>7200</v>
      </c>
    </row>
    <row r="9" spans="1:8">
      <c r="A9" s="11" t="s">
        <v>11</v>
      </c>
      <c r="B9" s="12">
        <v>2</v>
      </c>
      <c r="C9" s="13">
        <v>2</v>
      </c>
      <c r="D9" s="14">
        <v>8</v>
      </c>
      <c r="E9" s="19">
        <v>80</v>
      </c>
      <c r="F9" s="20">
        <f t="shared" si="0"/>
        <v>160</v>
      </c>
      <c r="G9" s="21">
        <v>1800</v>
      </c>
      <c r="H9" s="22">
        <f t="shared" si="1"/>
        <v>3600</v>
      </c>
    </row>
    <row r="10" spans="1:8">
      <c r="A10" s="11" t="s">
        <v>12</v>
      </c>
      <c r="B10" s="12">
        <v>29.56</v>
      </c>
      <c r="C10" s="13">
        <f>4*7*1</f>
        <v>28</v>
      </c>
      <c r="D10" s="14">
        <f>4*7*3</f>
        <v>84</v>
      </c>
      <c r="E10" s="19">
        <v>85</v>
      </c>
      <c r="F10" s="20">
        <f t="shared" si="0"/>
        <v>2512.6</v>
      </c>
      <c r="G10" s="21">
        <v>2500</v>
      </c>
      <c r="H10" s="22">
        <f t="shared" si="1"/>
        <v>73900</v>
      </c>
    </row>
    <row r="11" spans="1:8">
      <c r="A11" s="11" t="s">
        <v>13</v>
      </c>
      <c r="B11" s="12">
        <v>28</v>
      </c>
      <c r="C11" s="13">
        <f>4*7*1</f>
        <v>28</v>
      </c>
      <c r="D11" s="14">
        <f>4*7*2</f>
        <v>56</v>
      </c>
      <c r="E11" s="19">
        <v>100</v>
      </c>
      <c r="F11" s="20">
        <f t="shared" si="0"/>
        <v>2800</v>
      </c>
      <c r="G11" s="21">
        <v>3500</v>
      </c>
      <c r="H11" s="22">
        <f t="shared" si="1"/>
        <v>98000</v>
      </c>
    </row>
    <row r="12" spans="1:8">
      <c r="A12" s="11" t="s">
        <v>14</v>
      </c>
      <c r="B12" s="12">
        <v>10</v>
      </c>
      <c r="C12" s="13">
        <v>3</v>
      </c>
      <c r="D12" s="14">
        <v>10</v>
      </c>
      <c r="E12" s="19">
        <v>35</v>
      </c>
      <c r="F12" s="20">
        <f t="shared" si="0"/>
        <v>350</v>
      </c>
      <c r="G12" s="21">
        <v>750</v>
      </c>
      <c r="H12" s="22">
        <f t="shared" si="1"/>
        <v>7500</v>
      </c>
    </row>
    <row r="13" spans="1:8">
      <c r="A13" s="11" t="s">
        <v>15</v>
      </c>
      <c r="B13" s="12">
        <v>140</v>
      </c>
      <c r="C13" s="13">
        <f>2*7*4</f>
        <v>56</v>
      </c>
      <c r="D13" s="14">
        <f>5*7*4</f>
        <v>140</v>
      </c>
      <c r="E13" s="19">
        <v>45</v>
      </c>
      <c r="F13" s="20">
        <f t="shared" si="0"/>
        <v>6300</v>
      </c>
      <c r="G13" s="21">
        <v>150</v>
      </c>
      <c r="H13" s="22">
        <f t="shared" si="1"/>
        <v>21000</v>
      </c>
    </row>
    <row r="14" spans="1:8">
      <c r="A14" s="11" t="s">
        <v>16</v>
      </c>
      <c r="B14" s="12">
        <v>140</v>
      </c>
      <c r="C14" s="13">
        <f>2*7*4</f>
        <v>56</v>
      </c>
      <c r="D14" s="14">
        <f>5*7*4</f>
        <v>140</v>
      </c>
      <c r="E14" s="19">
        <v>55</v>
      </c>
      <c r="F14" s="20">
        <f t="shared" si="0"/>
        <v>7700</v>
      </c>
      <c r="G14" s="21">
        <v>300</v>
      </c>
      <c r="H14" s="22">
        <f t="shared" si="1"/>
        <v>42000</v>
      </c>
    </row>
    <row r="15" spans="1:8">
      <c r="A15" s="11" t="s">
        <v>17</v>
      </c>
      <c r="B15" s="12">
        <v>9</v>
      </c>
      <c r="C15" s="13">
        <v>0</v>
      </c>
      <c r="D15" s="14">
        <f>4*3</f>
        <v>12</v>
      </c>
      <c r="E15" s="19">
        <v>50</v>
      </c>
      <c r="F15" s="20">
        <f t="shared" si="0"/>
        <v>450</v>
      </c>
      <c r="G15" s="21">
        <v>500</v>
      </c>
      <c r="H15" s="22">
        <f t="shared" si="1"/>
        <v>4500</v>
      </c>
    </row>
    <row r="16" spans="1:8" ht="13" thickBot="1">
      <c r="A16" s="23" t="s">
        <v>18</v>
      </c>
      <c r="B16" s="12">
        <v>3</v>
      </c>
      <c r="C16" s="24">
        <v>3</v>
      </c>
      <c r="D16" s="25">
        <f>4*3</f>
        <v>12</v>
      </c>
      <c r="E16" s="26">
        <v>60</v>
      </c>
      <c r="F16" s="27">
        <f t="shared" si="0"/>
        <v>180</v>
      </c>
      <c r="G16" s="28">
        <v>900</v>
      </c>
      <c r="H16" s="29">
        <f t="shared" si="1"/>
        <v>2700</v>
      </c>
    </row>
    <row r="17" spans="1:8" ht="14" thickTop="1" thickBot="1">
      <c r="A17" s="30" t="s">
        <v>19</v>
      </c>
      <c r="B17" s="7" t="s">
        <v>3</v>
      </c>
      <c r="C17" s="8" t="s">
        <v>4</v>
      </c>
      <c r="D17" s="9" t="s">
        <v>5</v>
      </c>
      <c r="E17" s="31" t="s">
        <v>20</v>
      </c>
      <c r="F17" s="32">
        <f>SUMPRODUCT($B$6:$B$16,E6:E16)</f>
        <v>23522.6</v>
      </c>
      <c r="G17" s="33" t="s">
        <v>20</v>
      </c>
      <c r="H17" s="34">
        <f>SUM(H6:H16)</f>
        <v>300000</v>
      </c>
    </row>
    <row r="18" spans="1:8">
      <c r="A18" s="35" t="s">
        <v>21</v>
      </c>
      <c r="B18" s="36">
        <f>SUM(B6:B7)</f>
        <v>48</v>
      </c>
      <c r="C18" s="37">
        <f>4*3*2</f>
        <v>24</v>
      </c>
      <c r="D18" s="38">
        <f>4*6*2</f>
        <v>48</v>
      </c>
      <c r="E18" s="39"/>
      <c r="G18" s="13" t="s">
        <v>22</v>
      </c>
      <c r="H18" s="40">
        <v>300000</v>
      </c>
    </row>
    <row r="19" spans="1:8">
      <c r="A19" s="41" t="s">
        <v>23</v>
      </c>
      <c r="B19" s="36">
        <f>SUM(B8:B9)</f>
        <v>8</v>
      </c>
      <c r="C19" s="13">
        <v>2</v>
      </c>
      <c r="D19" s="42">
        <v>8</v>
      </c>
    </row>
    <row r="20" spans="1:8" ht="13" thickBot="1">
      <c r="A20" s="43" t="s">
        <v>24</v>
      </c>
      <c r="B20" s="44">
        <f>SUM(B15:B16)</f>
        <v>12</v>
      </c>
      <c r="C20" s="24">
        <v>3</v>
      </c>
      <c r="D20" s="25">
        <v>12</v>
      </c>
    </row>
  </sheetData>
  <phoneticPr fontId="4" type="noConversion"/>
  <pageMargins left="0.75" right="0.75" top="1" bottom="1" header="0.5" footer="0.5"/>
  <pageSetup orientation="portrait" horizontalDpi="300" verticalDpi="300"/>
  <headerFooter alignWithMargins="0">
    <oddHeader>&amp;A</oddHeader>
    <oddFooter>Page &amp;P</oddFooter>
  </headerFooter>
  <drawing r:id="rId1"/>
  <legacy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3:M31"/>
  <sheetViews>
    <sheetView workbookViewId="0">
      <selection activeCell="I28" sqref="I28"/>
    </sheetView>
  </sheetViews>
  <sheetFormatPr baseColWidth="10" defaultColWidth="8.83203125" defaultRowHeight="12" x14ac:dyDescent="0"/>
  <cols>
    <col min="1" max="1" width="23.5" style="1" customWidth="1"/>
    <col min="2" max="2" width="8.83203125" style="1"/>
    <col min="3" max="3" width="4.33203125" style="2" customWidth="1"/>
    <col min="4" max="4" width="4.83203125" style="2" customWidth="1"/>
    <col min="5" max="5" width="8.33203125" style="1" customWidth="1"/>
    <col min="6" max="6" width="7.5" style="3" customWidth="1"/>
    <col min="7" max="7" width="8.33203125" style="2" customWidth="1"/>
    <col min="8" max="8" width="8.83203125" style="3"/>
    <col min="9" max="16384" width="8.83203125" style="1"/>
  </cols>
  <sheetData>
    <row r="3" spans="1:13" ht="13" thickBot="1"/>
    <row r="4" spans="1:13" ht="13" thickBot="1">
      <c r="E4" s="4" t="s">
        <v>0</v>
      </c>
      <c r="F4" s="5"/>
      <c r="G4" s="4" t="s">
        <v>1</v>
      </c>
      <c r="H4" s="5"/>
    </row>
    <row r="5" spans="1:13" ht="13" thickBot="1">
      <c r="A5" s="6" t="s">
        <v>2</v>
      </c>
      <c r="B5" s="7" t="s">
        <v>3</v>
      </c>
      <c r="C5" s="8" t="s">
        <v>4</v>
      </c>
      <c r="D5" s="9" t="s">
        <v>5</v>
      </c>
      <c r="E5" s="10" t="s">
        <v>6</v>
      </c>
      <c r="F5" s="9" t="s">
        <v>7</v>
      </c>
      <c r="G5" s="10" t="s">
        <v>6</v>
      </c>
      <c r="H5" s="9" t="s">
        <v>7</v>
      </c>
      <c r="M5" s="47"/>
    </row>
    <row r="6" spans="1:13">
      <c r="A6" s="11" t="s">
        <v>8</v>
      </c>
      <c r="B6" s="48">
        <v>0</v>
      </c>
      <c r="C6" s="13">
        <f>4*3*2</f>
        <v>24</v>
      </c>
      <c r="D6" s="14">
        <f>4*2*6</f>
        <v>48</v>
      </c>
      <c r="E6" s="15">
        <v>55</v>
      </c>
      <c r="F6" s="16">
        <f>B6*E6</f>
        <v>0</v>
      </c>
      <c r="G6" s="17">
        <v>800</v>
      </c>
      <c r="H6" s="18">
        <f>G6*B6</f>
        <v>0</v>
      </c>
    </row>
    <row r="7" spans="1:13">
      <c r="A7" s="11" t="s">
        <v>9</v>
      </c>
      <c r="B7" s="48">
        <v>0</v>
      </c>
      <c r="C7" s="13">
        <v>2</v>
      </c>
      <c r="D7" s="14">
        <f>4*2*6</f>
        <v>48</v>
      </c>
      <c r="E7" s="19">
        <v>75</v>
      </c>
      <c r="F7" s="20">
        <f t="shared" ref="F7:F16" si="0">B7*E7</f>
        <v>0</v>
      </c>
      <c r="G7" s="21">
        <v>1400</v>
      </c>
      <c r="H7" s="22">
        <f t="shared" ref="H7:H16" si="1">G7*B7</f>
        <v>0</v>
      </c>
    </row>
    <row r="8" spans="1:13">
      <c r="A8" s="11" t="s">
        <v>10</v>
      </c>
      <c r="B8" s="48">
        <v>0</v>
      </c>
      <c r="C8" s="13">
        <v>0</v>
      </c>
      <c r="D8" s="14">
        <v>8</v>
      </c>
      <c r="E8" s="19">
        <v>65</v>
      </c>
      <c r="F8" s="20">
        <f t="shared" si="0"/>
        <v>0</v>
      </c>
      <c r="G8" s="21">
        <v>1200</v>
      </c>
      <c r="H8" s="22">
        <f t="shared" si="1"/>
        <v>0</v>
      </c>
    </row>
    <row r="9" spans="1:13">
      <c r="A9" s="11" t="s">
        <v>11</v>
      </c>
      <c r="B9" s="48">
        <v>0</v>
      </c>
      <c r="C9" s="13">
        <v>2</v>
      </c>
      <c r="D9" s="14">
        <v>8</v>
      </c>
      <c r="E9" s="19">
        <v>80</v>
      </c>
      <c r="F9" s="20">
        <f t="shared" si="0"/>
        <v>0</v>
      </c>
      <c r="G9" s="21">
        <v>1800</v>
      </c>
      <c r="H9" s="22">
        <f t="shared" si="1"/>
        <v>0</v>
      </c>
    </row>
    <row r="10" spans="1:13">
      <c r="A10" s="11" t="s">
        <v>12</v>
      </c>
      <c r="B10" s="48">
        <v>0</v>
      </c>
      <c r="C10" s="13">
        <f>4*7*1</f>
        <v>28</v>
      </c>
      <c r="D10" s="14">
        <f>4*7*3</f>
        <v>84</v>
      </c>
      <c r="E10" s="46">
        <v>85</v>
      </c>
      <c r="F10" s="20">
        <f t="shared" si="0"/>
        <v>0</v>
      </c>
      <c r="G10" s="21">
        <v>2500</v>
      </c>
      <c r="H10" s="22">
        <f t="shared" si="1"/>
        <v>0</v>
      </c>
    </row>
    <row r="11" spans="1:13">
      <c r="A11" s="11" t="s">
        <v>13</v>
      </c>
      <c r="B11" s="48">
        <v>0</v>
      </c>
      <c r="C11" s="13">
        <f>4*7*1</f>
        <v>28</v>
      </c>
      <c r="D11" s="14">
        <f>4*7*2</f>
        <v>56</v>
      </c>
      <c r="E11" s="19">
        <v>100</v>
      </c>
      <c r="F11" s="20">
        <f t="shared" si="0"/>
        <v>0</v>
      </c>
      <c r="G11" s="21">
        <v>3500</v>
      </c>
      <c r="H11" s="22">
        <f t="shared" si="1"/>
        <v>0</v>
      </c>
    </row>
    <row r="12" spans="1:13">
      <c r="A12" s="11" t="s">
        <v>14</v>
      </c>
      <c r="B12" s="48">
        <v>0</v>
      </c>
      <c r="C12" s="13">
        <v>3</v>
      </c>
      <c r="D12" s="14">
        <v>10</v>
      </c>
      <c r="E12" s="19">
        <v>35</v>
      </c>
      <c r="F12" s="20">
        <f t="shared" si="0"/>
        <v>0</v>
      </c>
      <c r="G12" s="21">
        <v>750</v>
      </c>
      <c r="H12" s="22">
        <f t="shared" si="1"/>
        <v>0</v>
      </c>
    </row>
    <row r="13" spans="1:13">
      <c r="A13" s="11" t="s">
        <v>15</v>
      </c>
      <c r="B13" s="48">
        <v>0</v>
      </c>
      <c r="C13" s="13">
        <f>2*7*4</f>
        <v>56</v>
      </c>
      <c r="D13" s="14">
        <f>5*7*4</f>
        <v>140</v>
      </c>
      <c r="E13" s="19">
        <v>45</v>
      </c>
      <c r="F13" s="20">
        <f t="shared" si="0"/>
        <v>0</v>
      </c>
      <c r="G13" s="21">
        <v>150</v>
      </c>
      <c r="H13" s="22">
        <f t="shared" si="1"/>
        <v>0</v>
      </c>
    </row>
    <row r="14" spans="1:13">
      <c r="A14" s="11" t="s">
        <v>16</v>
      </c>
      <c r="B14" s="48">
        <v>0</v>
      </c>
      <c r="C14" s="13">
        <f>2*7*4</f>
        <v>56</v>
      </c>
      <c r="D14" s="14">
        <f>5*7*4</f>
        <v>140</v>
      </c>
      <c r="E14" s="19">
        <v>55</v>
      </c>
      <c r="F14" s="20">
        <f t="shared" si="0"/>
        <v>0</v>
      </c>
      <c r="G14" s="21">
        <v>300</v>
      </c>
      <c r="H14" s="22">
        <f t="shared" si="1"/>
        <v>0</v>
      </c>
    </row>
    <row r="15" spans="1:13">
      <c r="A15" s="11" t="s">
        <v>17</v>
      </c>
      <c r="B15" s="48">
        <v>0</v>
      </c>
      <c r="C15" s="13">
        <v>0</v>
      </c>
      <c r="D15" s="14">
        <f>4*3</f>
        <v>12</v>
      </c>
      <c r="E15" s="19">
        <v>50</v>
      </c>
      <c r="F15" s="20">
        <f t="shared" si="0"/>
        <v>0</v>
      </c>
      <c r="G15" s="21">
        <v>500</v>
      </c>
      <c r="H15" s="22">
        <f t="shared" si="1"/>
        <v>0</v>
      </c>
    </row>
    <row r="16" spans="1:13" ht="13" thickBot="1">
      <c r="A16" s="23" t="s">
        <v>18</v>
      </c>
      <c r="B16" s="48">
        <v>0</v>
      </c>
      <c r="C16" s="24">
        <v>3</v>
      </c>
      <c r="D16" s="25">
        <f>4*3</f>
        <v>12</v>
      </c>
      <c r="E16" s="26">
        <v>60</v>
      </c>
      <c r="F16" s="27">
        <f t="shared" si="0"/>
        <v>0</v>
      </c>
      <c r="G16" s="28">
        <v>900</v>
      </c>
      <c r="H16" s="29">
        <f t="shared" si="1"/>
        <v>0</v>
      </c>
    </row>
    <row r="17" spans="1:8" ht="14" thickTop="1" thickBot="1">
      <c r="A17" s="30" t="s">
        <v>19</v>
      </c>
      <c r="B17" s="7">
        <v>0</v>
      </c>
      <c r="C17" s="8" t="s">
        <v>4</v>
      </c>
      <c r="D17" s="9" t="s">
        <v>5</v>
      </c>
      <c r="E17" s="31" t="s">
        <v>20</v>
      </c>
      <c r="F17" s="32">
        <f>SUMPRODUCT($B$6:$B$16,E6:E16)</f>
        <v>0</v>
      </c>
      <c r="G17" s="33" t="s">
        <v>20</v>
      </c>
      <c r="H17" s="34">
        <f>SUM(H6:H16)</f>
        <v>0</v>
      </c>
    </row>
    <row r="18" spans="1:8">
      <c r="A18" s="35" t="s">
        <v>21</v>
      </c>
      <c r="B18" s="49">
        <f>SUM(B6:B7)</f>
        <v>0</v>
      </c>
      <c r="C18" s="37">
        <f>4*3*2</f>
        <v>24</v>
      </c>
      <c r="D18" s="38">
        <f>4*6*2</f>
        <v>48</v>
      </c>
      <c r="E18" s="39"/>
      <c r="G18" s="13" t="s">
        <v>22</v>
      </c>
      <c r="H18" s="40">
        <v>300000</v>
      </c>
    </row>
    <row r="19" spans="1:8">
      <c r="A19" s="41" t="s">
        <v>23</v>
      </c>
      <c r="B19" s="49">
        <f>SUM(B8:B9)</f>
        <v>0</v>
      </c>
      <c r="C19" s="13">
        <v>2</v>
      </c>
      <c r="D19" s="42">
        <v>8</v>
      </c>
    </row>
    <row r="20" spans="1:8" ht="13" thickBot="1">
      <c r="A20" s="43" t="s">
        <v>24</v>
      </c>
      <c r="B20" s="50">
        <f>SUM(B15:B16)</f>
        <v>0</v>
      </c>
      <c r="C20" s="24">
        <v>3</v>
      </c>
      <c r="D20" s="25">
        <v>12</v>
      </c>
      <c r="F20" s="45"/>
    </row>
    <row r="21" spans="1:8">
      <c r="E21" s="2"/>
      <c r="F21" s="45"/>
    </row>
    <row r="22" spans="1:8">
      <c r="E22" s="2"/>
      <c r="F22" s="45"/>
    </row>
    <row r="23" spans="1:8">
      <c r="E23" s="2"/>
      <c r="F23" s="45"/>
    </row>
    <row r="24" spans="1:8">
      <c r="A24" s="47"/>
      <c r="E24" s="2"/>
      <c r="F24" s="45"/>
    </row>
    <row r="25" spans="1:8">
      <c r="E25" s="2"/>
      <c r="F25" s="45"/>
    </row>
    <row r="26" spans="1:8">
      <c r="E26" s="2"/>
      <c r="F26" s="45"/>
    </row>
    <row r="27" spans="1:8">
      <c r="E27" s="2"/>
      <c r="F27" s="45"/>
    </row>
    <row r="28" spans="1:8">
      <c r="E28" s="2"/>
      <c r="F28" s="45"/>
    </row>
    <row r="29" spans="1:8">
      <c r="E29" s="2"/>
      <c r="F29" s="45"/>
    </row>
    <row r="30" spans="1:8">
      <c r="E30" s="2"/>
      <c r="F30" s="45"/>
    </row>
    <row r="31" spans="1:8">
      <c r="E31" s="2"/>
    </row>
  </sheetData>
  <phoneticPr fontId="4" type="noConversion"/>
  <pageMargins left="0.75" right="0.75" top="1" bottom="1" header="0.5" footer="0.5"/>
  <headerFooter alignWithMargins="0"/>
  <drawing r:id="rId1"/>
  <legacy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Original Problem</vt:lpstr>
      <vt:lpstr>Case Update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Cliff Ragsdale</dc:creator>
  <cp:lastModifiedBy>Lane Nelson</cp:lastModifiedBy>
  <cp:lastPrinted>1996-09-26T19:17:09Z</cp:lastPrinted>
  <dcterms:created xsi:type="dcterms:W3CDTF">1996-09-25T03:41:31Z</dcterms:created>
  <dcterms:modified xsi:type="dcterms:W3CDTF">2014-08-20T20:45:43Z</dcterms:modified>
</cp:coreProperties>
</file>