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showInkAnnotation="0"/>
  <bookViews>
    <workbookView xWindow="19365" yWindow="840" windowWidth="24240" windowHeight="13575" tabRatio="500" activeTab="4"/>
  </bookViews>
  <sheets>
    <sheet name="Q1" sheetId="1" r:id="rId1"/>
    <sheet name="Q2" sheetId="2" r:id="rId2"/>
    <sheet name="Q3" sheetId="8" r:id="rId3"/>
    <sheet name="Q4" sheetId="9" r:id="rId4"/>
    <sheet name="Q5" sheetId="10" r:id="rId5"/>
    <sheet name="Q6" sheetId="11" r:id="rId6"/>
  </sheets>
  <calcPr calcId="125725"/>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A19" i="8"/>
  <c r="A21"/>
  <c r="A26"/>
  <c r="A28"/>
  <c r="A33"/>
  <c r="A35"/>
  <c r="B27" i="2" l="1"/>
  <c r="B30" s="1"/>
  <c r="E26"/>
  <c r="B26"/>
  <c r="E25"/>
  <c r="B21"/>
  <c r="B29" l="1"/>
  <c r="B31" s="1"/>
  <c r="E21" i="10" l="1"/>
  <c r="E27"/>
  <c r="B27"/>
  <c r="E18" i="2"/>
</calcChain>
</file>

<file path=xl/sharedStrings.xml><?xml version="1.0" encoding="utf-8"?>
<sst xmlns="http://schemas.openxmlformats.org/spreadsheetml/2006/main" count="173" uniqueCount="111">
  <si>
    <t>FINC 5880</t>
  </si>
  <si>
    <t>Name______________________________________</t>
  </si>
  <si>
    <t>Final Examination</t>
  </si>
  <si>
    <t>Session 9</t>
  </si>
  <si>
    <t xml:space="preserve"> </t>
  </si>
  <si>
    <t>Current Balance Sheet</t>
  </si>
  <si>
    <t>Current Liabilities</t>
  </si>
  <si>
    <t>Retained earnings</t>
  </si>
  <si>
    <t>Total Assets</t>
  </si>
  <si>
    <t>Total claims</t>
  </si>
  <si>
    <t>Alternative 1: Common stock</t>
  </si>
  <si>
    <t xml:space="preserve">Tax rate </t>
  </si>
  <si>
    <t># new shares</t>
  </si>
  <si>
    <t>New financing</t>
  </si>
  <si>
    <t>Par value per share</t>
  </si>
  <si>
    <t>Existing Loan</t>
  </si>
  <si>
    <t>Interest rate</t>
  </si>
  <si>
    <t>Alternative 2: Debentures</t>
  </si>
  <si>
    <t>Interest amount - old</t>
  </si>
  <si>
    <t>Exercise price per warrant</t>
  </si>
  <si>
    <t>Interest amount - new</t>
  </si>
  <si>
    <t># bonds to raise 2M</t>
  </si>
  <si>
    <t>President owns</t>
  </si>
  <si>
    <t>warrants per bond</t>
  </si>
  <si>
    <t>Shares outstanding</t>
  </si>
  <si>
    <t>New money raised</t>
  </si>
  <si>
    <t>Addition to par</t>
  </si>
  <si>
    <t>Additional paid-in capital</t>
  </si>
  <si>
    <t>Total assets</t>
  </si>
  <si>
    <t>d.  Calculate  the debt ratio under both alternatives</t>
  </si>
  <si>
    <t>e.  Which alternative do you recommend and why?</t>
  </si>
  <si>
    <t>Delivery Month</t>
  </si>
  <si>
    <t>Open</t>
  </si>
  <si>
    <t>High</t>
  </si>
  <si>
    <t>Low</t>
  </si>
  <si>
    <t>Settle</t>
  </si>
  <si>
    <t>Change</t>
  </si>
  <si>
    <t>Open Interest</t>
  </si>
  <si>
    <t>(1)</t>
  </si>
  <si>
    <t>(2)</t>
  </si>
  <si>
    <t>(3)</t>
  </si>
  <si>
    <t>(4)</t>
  </si>
  <si>
    <t>(5)</t>
  </si>
  <si>
    <t>(6)</t>
  </si>
  <si>
    <t>(7)</t>
  </si>
  <si>
    <t>Dec</t>
  </si>
  <si>
    <t>103'14</t>
  </si>
  <si>
    <t>102'11</t>
  </si>
  <si>
    <t>102'17</t>
  </si>
  <si>
    <t>Mar</t>
  </si>
  <si>
    <t>102'23</t>
  </si>
  <si>
    <t>100'28</t>
  </si>
  <si>
    <t>101'01</t>
  </si>
  <si>
    <t>June</t>
  </si>
  <si>
    <t>101'14</t>
  </si>
  <si>
    <t>101'26</t>
  </si>
  <si>
    <t>Sale of current assets</t>
  </si>
  <si>
    <t>Sale of fixed assets</t>
  </si>
  <si>
    <t>Trustee costs</t>
  </si>
  <si>
    <t>Before</t>
  </si>
  <si>
    <t>Default</t>
  </si>
  <si>
    <t>Balance Sheet</t>
  </si>
  <si>
    <t>Current Assets</t>
  </si>
  <si>
    <t>Accounts payable</t>
  </si>
  <si>
    <t xml:space="preserve">Net fixed assets </t>
  </si>
  <si>
    <t>Accrued taxes</t>
  </si>
  <si>
    <t>Accrued wages</t>
  </si>
  <si>
    <t>Notes payable</t>
  </si>
  <si>
    <t xml:space="preserve">  Total current liabilities</t>
  </si>
  <si>
    <t>First-mortgage bonds</t>
  </si>
  <si>
    <t>Second-mortgage bonds</t>
  </si>
  <si>
    <t>Subordinated debentures</t>
  </si>
  <si>
    <t>Common stock</t>
  </si>
  <si>
    <t>a. How much will SHs receive?</t>
  </si>
  <si>
    <t>b. How much will mortgage bondholders receive?</t>
  </si>
  <si>
    <t>c. How much will priority creditors receive?</t>
  </si>
  <si>
    <t>a.  Calculate the expected return of the portfolio.</t>
  </si>
  <si>
    <t>b.  Calculate the standard deviation of the portfolio.</t>
  </si>
  <si>
    <t>c.  Calculate the beta of the portfolio</t>
  </si>
  <si>
    <t>99'32</t>
  </si>
  <si>
    <t>Stock A: expected return</t>
  </si>
  <si>
    <t>Stock A: standard deviation</t>
  </si>
  <si>
    <t>Stock B: expected return</t>
  </si>
  <si>
    <t>Stock B: standard deviation</t>
  </si>
  <si>
    <t>Correlation between A and B</t>
  </si>
  <si>
    <t>Stock A beta</t>
  </si>
  <si>
    <t>Stock B beta</t>
  </si>
  <si>
    <t>% portfolio in Stock A</t>
  </si>
  <si>
    <t>% portfolio in Stock B</t>
  </si>
  <si>
    <t>Portfolio: expected return</t>
  </si>
  <si>
    <t>Portfolio: standard deviation</t>
  </si>
  <si>
    <t>Common Stock, Par $0.25</t>
  </si>
  <si>
    <t>FACTS</t>
  </si>
  <si>
    <t># bonds to raise new capital</t>
  </si>
  <si>
    <t>Futures Prices: Treasury Bonds--$100,000; Pts. 32nds of 100%</t>
  </si>
  <si>
    <t>99'08</t>
  </si>
  <si>
    <t>b.</t>
  </si>
  <si>
    <t xml:space="preserve">      </t>
  </si>
  <si>
    <t>Unlevered cost of equity</t>
  </si>
  <si>
    <t>Growth  rate after Year 3</t>
  </si>
  <si>
    <t>Year 1</t>
  </si>
  <si>
    <t>Year 2</t>
  </si>
  <si>
    <t>Year 3</t>
  </si>
  <si>
    <t>Free Cash Flow</t>
  </si>
  <si>
    <t>a.  Calculate the expected free cash flow for Year 4.  What might cause the free cash flow to be lower?</t>
  </si>
  <si>
    <t xml:space="preserve">b.  Calculate the horizon value of the unlevered operations.  </t>
  </si>
  <si>
    <t>c.  Calculate the total value of unlevered operations at Year 0.</t>
  </si>
  <si>
    <t>FCF for year 4 = FCF Year 3*(1+growth rate)</t>
  </si>
  <si>
    <t>Horizon value = P3 = FCF4/(k-g)</t>
  </si>
  <si>
    <t>Total value of unlevered operations = FCF1/(1+k)+ FCF2/(1+k)^2 +(FCF3+P3)/(1+k)^3</t>
  </si>
  <si>
    <t>Name: Molly Molina</t>
  </si>
</sst>
</file>

<file path=xl/styles.xml><?xml version="1.0" encoding="utf-8"?>
<styleSheet xmlns="http://schemas.openxmlformats.org/spreadsheetml/2006/main">
  <numFmts count="11">
    <numFmt numFmtId="6" formatCode="&quot;$&quot;#,##0_);[Red]\(&quot;$&quot;#,##0\)"/>
    <numFmt numFmtId="8" formatCode="&quot;$&quot;#,##0.00_);[Red]\(&quot;$&quot;#,##0.00\)"/>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0.0000%"/>
    <numFmt numFmtId="168" formatCode="0.000000%"/>
    <numFmt numFmtId="169" formatCode="0.00000%"/>
    <numFmt numFmtId="170" formatCode="0.0"/>
  </numFmts>
  <fonts count="11">
    <font>
      <sz val="12"/>
      <color theme="1"/>
      <name val="Calibri"/>
      <family val="2"/>
    </font>
    <font>
      <sz val="12"/>
      <color theme="1"/>
      <name val="Calibri"/>
      <family val="2"/>
    </font>
    <font>
      <sz val="8"/>
      <name val="Calibri"/>
      <family val="2"/>
    </font>
    <font>
      <b/>
      <sz val="11"/>
      <name val="Calibri"/>
      <family val="2"/>
      <scheme val="minor"/>
    </font>
    <font>
      <sz val="11"/>
      <color theme="1"/>
      <name val="Calibri"/>
      <family val="2"/>
      <scheme val="minor"/>
    </font>
    <font>
      <b/>
      <sz val="16"/>
      <name val="Calibri"/>
      <family val="2"/>
      <scheme val="minor"/>
    </font>
    <font>
      <b/>
      <sz val="16"/>
      <color theme="1"/>
      <name val="Calibri"/>
      <family val="2"/>
      <scheme val="minor"/>
    </font>
    <font>
      <b/>
      <sz val="11"/>
      <color theme="1"/>
      <name val="Calibri"/>
      <family val="2"/>
      <scheme val="minor"/>
    </font>
    <font>
      <b/>
      <sz val="11"/>
      <name val="Times New Roman"/>
      <family val="1"/>
    </font>
    <font>
      <sz val="12"/>
      <color theme="1"/>
      <name val="Times New Roman"/>
      <family val="1"/>
    </font>
    <font>
      <b/>
      <u/>
      <sz val="11"/>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
    <border>
      <left/>
      <right/>
      <top/>
      <bottom/>
      <diagonal/>
    </border>
    <border>
      <left style="thin">
        <color auto="1"/>
      </left>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6">
    <xf numFmtId="0" fontId="0" fillId="0" borderId="0" xfId="0"/>
    <xf numFmtId="6" fontId="3" fillId="0" borderId="0" xfId="0" applyNumberFormat="1" applyFont="1" applyFill="1" applyBorder="1"/>
    <xf numFmtId="0" fontId="3" fillId="0" borderId="0" xfId="0" applyFont="1" applyFill="1" applyBorder="1"/>
    <xf numFmtId="0" fontId="3" fillId="0" borderId="0" xfId="0" applyFont="1" applyFill="1" applyBorder="1" applyAlignment="1">
      <alignment horizontal="right"/>
    </xf>
    <xf numFmtId="165" fontId="3" fillId="0" borderId="0" xfId="1" applyNumberFormat="1" applyFont="1" applyFill="1" applyBorder="1"/>
    <xf numFmtId="8" fontId="3" fillId="0" borderId="0" xfId="0" applyNumberFormat="1" applyFont="1" applyFill="1" applyBorder="1"/>
    <xf numFmtId="0" fontId="3" fillId="0" borderId="0" xfId="0" applyFont="1" applyFill="1"/>
    <xf numFmtId="9" fontId="3" fillId="0" borderId="0" xfId="3" applyFont="1" applyFill="1" applyBorder="1"/>
    <xf numFmtId="165" fontId="3" fillId="0" borderId="0" xfId="0" applyNumberFormat="1" applyFont="1" applyFill="1" applyBorder="1"/>
    <xf numFmtId="0" fontId="3" fillId="0" borderId="0" xfId="0" applyFont="1" applyFill="1" applyBorder="1" applyAlignment="1">
      <alignment horizontal="center"/>
    </xf>
    <xf numFmtId="166" fontId="3" fillId="0" borderId="0" xfId="3" applyNumberFormat="1" applyFont="1" applyFill="1" applyBorder="1"/>
    <xf numFmtId="3" fontId="3" fillId="0" borderId="0" xfId="0" applyNumberFormat="1" applyFont="1" applyFill="1" applyBorder="1"/>
    <xf numFmtId="9" fontId="3" fillId="0" borderId="0" xfId="3" quotePrefix="1" applyFont="1" applyFill="1" applyBorder="1"/>
    <xf numFmtId="3" fontId="3" fillId="0" borderId="0" xfId="0" applyNumberFormat="1" applyFont="1" applyFill="1"/>
    <xf numFmtId="0" fontId="3" fillId="0" borderId="0" xfId="0" applyFont="1" applyFill="1" applyAlignment="1">
      <alignment horizontal="right"/>
    </xf>
    <xf numFmtId="0" fontId="3" fillId="0" borderId="0" xfId="0" quotePrefix="1" applyFont="1" applyFill="1" applyBorder="1" applyAlignment="1">
      <alignment horizontal="center"/>
    </xf>
    <xf numFmtId="9" fontId="3" fillId="0" borderId="0" xfId="0" applyNumberFormat="1" applyFont="1" applyFill="1"/>
    <xf numFmtId="43" fontId="3" fillId="0" borderId="0" xfId="1" applyFont="1" applyFill="1"/>
    <xf numFmtId="10" fontId="3" fillId="0" borderId="0" xfId="3" applyNumberFormat="1" applyFont="1" applyFill="1" applyBorder="1"/>
    <xf numFmtId="43" fontId="3" fillId="0" borderId="0" xfId="1" applyFont="1" applyFill="1" applyBorder="1"/>
    <xf numFmtId="9" fontId="3" fillId="0" borderId="0" xfId="0" applyNumberFormat="1" applyFont="1" applyFill="1" applyAlignment="1">
      <alignment horizontal="right"/>
    </xf>
    <xf numFmtId="9" fontId="3" fillId="0" borderId="0" xfId="3" applyFont="1" applyFill="1" applyAlignment="1">
      <alignment horizontal="right"/>
    </xf>
    <xf numFmtId="2" fontId="3" fillId="0" borderId="0" xfId="3" applyNumberFormat="1" applyFont="1" applyFill="1" applyAlignment="1">
      <alignment horizontal="right"/>
    </xf>
    <xf numFmtId="9" fontId="3" fillId="0" borderId="0" xfId="0" applyNumberFormat="1" applyFont="1" applyFill="1" applyAlignment="1">
      <alignment horizontal="center"/>
    </xf>
    <xf numFmtId="43" fontId="3" fillId="0" borderId="0" xfId="0" applyNumberFormat="1" applyFont="1" applyFill="1" applyAlignment="1">
      <alignment horizontal="center"/>
    </xf>
    <xf numFmtId="43" fontId="3" fillId="0" borderId="0" xfId="0" applyNumberFormat="1" applyFont="1" applyFill="1"/>
    <xf numFmtId="0" fontId="4" fillId="0" borderId="0" xfId="0" applyFont="1" applyFill="1"/>
    <xf numFmtId="0" fontId="5" fillId="0" borderId="0" xfId="0" applyFont="1" applyFill="1" applyBorder="1" applyAlignment="1">
      <alignment horizontal="right"/>
    </xf>
    <xf numFmtId="0" fontId="5" fillId="0" borderId="0" xfId="0" applyFont="1" applyFill="1" applyBorder="1" applyAlignment="1">
      <alignment horizontal="center"/>
    </xf>
    <xf numFmtId="0" fontId="5" fillId="0" borderId="0" xfId="0" applyFont="1" applyFill="1"/>
    <xf numFmtId="0" fontId="5" fillId="0" borderId="0" xfId="0" applyFont="1" applyFill="1" applyBorder="1"/>
    <xf numFmtId="0" fontId="4" fillId="0" borderId="0" xfId="0" applyFont="1" applyFill="1" applyBorder="1"/>
    <xf numFmtId="0" fontId="3" fillId="0" borderId="0" xfId="0" applyFont="1" applyFill="1" applyAlignment="1">
      <alignment horizontal="centerContinuous"/>
    </xf>
    <xf numFmtId="165" fontId="3" fillId="0" borderId="0" xfId="1" applyNumberFormat="1" applyFont="1" applyFill="1"/>
    <xf numFmtId="0" fontId="3" fillId="0" borderId="0" xfId="0" applyFont="1" applyFill="1" applyBorder="1" applyAlignment="1">
      <alignment horizontal="centerContinuous"/>
    </xf>
    <xf numFmtId="0" fontId="3" fillId="0" borderId="0" xfId="0" quotePrefix="1" applyFont="1" applyFill="1" applyAlignment="1">
      <alignment horizontal="right"/>
    </xf>
    <xf numFmtId="170" fontId="3" fillId="0" borderId="0" xfId="0" applyNumberFormat="1" applyFont="1" applyFill="1"/>
    <xf numFmtId="166" fontId="3" fillId="0" borderId="0" xfId="3" applyNumberFormat="1" applyFont="1" applyFill="1"/>
    <xf numFmtId="3" fontId="3" fillId="0" borderId="0" xfId="0" applyNumberFormat="1" applyFont="1" applyFill="1" applyBorder="1" applyAlignment="1">
      <alignment horizontal="center"/>
    </xf>
    <xf numFmtId="9" fontId="3" fillId="0" borderId="0" xfId="0" applyNumberFormat="1" applyFont="1" applyFill="1" applyBorder="1"/>
    <xf numFmtId="0" fontId="0" fillId="0" borderId="0" xfId="0" applyFill="1" applyBorder="1"/>
    <xf numFmtId="0" fontId="6" fillId="0" borderId="0" xfId="0" applyFont="1" applyFill="1" applyBorder="1"/>
    <xf numFmtId="166" fontId="3" fillId="0" borderId="0" xfId="0" applyNumberFormat="1" applyFont="1" applyFill="1" applyBorder="1"/>
    <xf numFmtId="9" fontId="3" fillId="0" borderId="0" xfId="3" applyNumberFormat="1" applyFont="1" applyFill="1" applyBorder="1"/>
    <xf numFmtId="0" fontId="3" fillId="0" borderId="0" xfId="0" applyFont="1" applyFill="1" applyBorder="1" applyAlignment="1">
      <alignment horizontal="center"/>
    </xf>
    <xf numFmtId="0" fontId="3" fillId="0" borderId="0" xfId="0" applyFont="1" applyFill="1" applyAlignment="1">
      <alignment horizontal="center"/>
    </xf>
    <xf numFmtId="0" fontId="7" fillId="0" borderId="0" xfId="0" applyFont="1" applyFill="1"/>
    <xf numFmtId="43" fontId="3" fillId="0" borderId="0" xfId="1" applyNumberFormat="1" applyFont="1" applyFill="1" applyAlignment="1">
      <alignment horizontal="center"/>
    </xf>
    <xf numFmtId="0" fontId="3" fillId="2" borderId="0" xfId="0" applyFont="1" applyFill="1" applyBorder="1"/>
    <xf numFmtId="0" fontId="4" fillId="2" borderId="0" xfId="0" applyFont="1" applyFill="1" applyBorder="1"/>
    <xf numFmtId="43" fontId="3" fillId="0" borderId="0" xfId="1" applyFont="1" applyFill="1" applyAlignment="1">
      <alignment horizontal="right"/>
    </xf>
    <xf numFmtId="0" fontId="3" fillId="0" borderId="0" xfId="0" applyFont="1" applyFill="1" applyBorder="1" applyAlignment="1">
      <alignment horizontal="center"/>
    </xf>
    <xf numFmtId="0" fontId="3" fillId="0" borderId="0" xfId="0" applyFont="1" applyFill="1" applyAlignment="1">
      <alignment horizontal="center"/>
    </xf>
    <xf numFmtId="6" fontId="3" fillId="0" borderId="0" xfId="0" applyNumberFormat="1" applyFont="1" applyBorder="1"/>
    <xf numFmtId="0" fontId="3" fillId="0" borderId="0" xfId="0" applyFont="1" applyBorder="1"/>
    <xf numFmtId="0" fontId="4" fillId="2" borderId="0" xfId="0" applyFont="1" applyFill="1"/>
    <xf numFmtId="0" fontId="4" fillId="0" borderId="0" xfId="0" applyFont="1"/>
    <xf numFmtId="165" fontId="3" fillId="0" borderId="0" xfId="1" applyNumberFormat="1" applyFont="1" applyBorder="1"/>
    <xf numFmtId="0" fontId="3" fillId="0" borderId="0" xfId="0" applyFont="1"/>
    <xf numFmtId="9" fontId="3" fillId="0" borderId="0" xfId="0" applyNumberFormat="1" applyFont="1"/>
    <xf numFmtId="8" fontId="3" fillId="0" borderId="0" xfId="0" applyNumberFormat="1" applyFont="1" applyBorder="1"/>
    <xf numFmtId="6" fontId="3" fillId="0" borderId="0" xfId="0" applyNumberFormat="1" applyFont="1"/>
    <xf numFmtId="9" fontId="3" fillId="0" borderId="0" xfId="0" applyNumberFormat="1" applyFont="1" applyBorder="1"/>
    <xf numFmtId="166" fontId="3" fillId="0" borderId="0" xfId="0" applyNumberFormat="1" applyFont="1" applyBorder="1"/>
    <xf numFmtId="3" fontId="3" fillId="0" borderId="0" xfId="0" applyNumberFormat="1" applyFont="1" applyBorder="1"/>
    <xf numFmtId="0" fontId="3" fillId="0" borderId="1" xfId="0" applyFont="1" applyFill="1" applyBorder="1"/>
    <xf numFmtId="8" fontId="3" fillId="0" borderId="0" xfId="0" applyNumberFormat="1" applyFont="1" applyFill="1"/>
    <xf numFmtId="0" fontId="8" fillId="0" borderId="0" xfId="0" applyFont="1" applyFill="1" applyBorder="1"/>
    <xf numFmtId="164" fontId="8" fillId="0" borderId="0" xfId="2" applyNumberFormat="1" applyFont="1" applyFill="1" applyBorder="1"/>
    <xf numFmtId="168" fontId="8" fillId="0" borderId="0" xfId="0" applyNumberFormat="1" applyFont="1" applyFill="1" applyBorder="1"/>
    <xf numFmtId="169" fontId="8" fillId="0" borderId="0" xfId="3" applyNumberFormat="1" applyFont="1" applyFill="1" applyBorder="1"/>
    <xf numFmtId="9" fontId="8" fillId="0" borderId="0" xfId="3" applyFont="1" applyFill="1" applyBorder="1"/>
    <xf numFmtId="165" fontId="8" fillId="0" borderId="0" xfId="0" applyNumberFormat="1" applyFont="1" applyFill="1" applyBorder="1"/>
    <xf numFmtId="164" fontId="8" fillId="0" borderId="0" xfId="0" applyNumberFormat="1" applyFont="1" applyFill="1" applyBorder="1"/>
    <xf numFmtId="6" fontId="8" fillId="0" borderId="0" xfId="0" applyNumberFormat="1" applyFont="1" applyFill="1" applyBorder="1"/>
    <xf numFmtId="164" fontId="8" fillId="0" borderId="0" xfId="2" quotePrefix="1" applyNumberFormat="1" applyFont="1" applyFill="1" applyBorder="1"/>
    <xf numFmtId="169" fontId="8" fillId="0" borderId="0" xfId="0" applyNumberFormat="1" applyFont="1" applyFill="1" applyBorder="1"/>
    <xf numFmtId="10" fontId="8" fillId="0" borderId="0" xfId="0" applyNumberFormat="1" applyFont="1" applyFill="1" applyBorder="1"/>
    <xf numFmtId="169" fontId="8" fillId="0" borderId="0" xfId="3" applyNumberFormat="1" applyFont="1" applyFill="1" applyBorder="1" applyAlignment="1">
      <alignment horizontal="center"/>
    </xf>
    <xf numFmtId="165" fontId="8" fillId="0" borderId="0" xfId="1" applyNumberFormat="1" applyFont="1" applyFill="1" applyBorder="1"/>
    <xf numFmtId="43" fontId="8" fillId="0" borderId="0" xfId="0" applyNumberFormat="1" applyFont="1" applyFill="1" applyBorder="1"/>
    <xf numFmtId="44" fontId="8" fillId="0" borderId="0" xfId="0" applyNumberFormat="1" applyFont="1" applyFill="1" applyBorder="1"/>
    <xf numFmtId="6" fontId="8" fillId="0" borderId="0" xfId="0" quotePrefix="1" applyNumberFormat="1" applyFont="1" applyFill="1" applyBorder="1"/>
    <xf numFmtId="43" fontId="8" fillId="0" borderId="0" xfId="1" applyFont="1" applyFill="1" applyBorder="1"/>
    <xf numFmtId="0" fontId="0" fillId="0" borderId="0" xfId="0" applyFill="1"/>
    <xf numFmtId="8" fontId="5" fillId="0" borderId="0" xfId="0" applyNumberFormat="1" applyFont="1" applyFill="1"/>
    <xf numFmtId="0" fontId="0" fillId="0" borderId="0" xfId="0" applyFont="1" applyFill="1"/>
    <xf numFmtId="0" fontId="8" fillId="0" borderId="0" xfId="0" applyFont="1" applyFill="1" applyBorder="1" applyAlignment="1">
      <alignment horizontal="centerContinuous"/>
    </xf>
    <xf numFmtId="0" fontId="0" fillId="0" borderId="0" xfId="0" applyFont="1" applyFill="1" applyBorder="1"/>
    <xf numFmtId="0" fontId="8" fillId="0" borderId="0" xfId="0" applyFont="1" applyFill="1" applyBorder="1" applyAlignment="1">
      <alignment horizontal="center"/>
    </xf>
    <xf numFmtId="166" fontId="8" fillId="0" borderId="0" xfId="3" applyNumberFormat="1" applyFont="1" applyFill="1" applyBorder="1" applyAlignment="1">
      <alignment horizontal="right"/>
    </xf>
    <xf numFmtId="165" fontId="8" fillId="0" borderId="0" xfId="0" applyNumberFormat="1" applyFont="1" applyFill="1" applyBorder="1" applyAlignment="1">
      <alignment horizontal="right"/>
    </xf>
    <xf numFmtId="0" fontId="9" fillId="0" borderId="0" xfId="0" applyFont="1" applyFill="1" applyAlignment="1">
      <alignment horizontal="justify" vertical="center"/>
    </xf>
    <xf numFmtId="166" fontId="8" fillId="0" borderId="0" xfId="3" applyNumberFormat="1" applyFont="1" applyFill="1" applyBorder="1"/>
    <xf numFmtId="167" fontId="8" fillId="0" borderId="0" xfId="0" applyNumberFormat="1" applyFont="1" applyFill="1" applyBorder="1"/>
    <xf numFmtId="10" fontId="8" fillId="0" borderId="0" xfId="3" applyNumberFormat="1" applyFont="1" applyFill="1" applyBorder="1"/>
    <xf numFmtId="6" fontId="10" fillId="0" borderId="0" xfId="0" applyNumberFormat="1" applyFont="1" applyFill="1" applyBorder="1"/>
    <xf numFmtId="6" fontId="8" fillId="0" borderId="0" xfId="1" applyNumberFormat="1" applyFont="1" applyFill="1" applyBorder="1"/>
    <xf numFmtId="8" fontId="8" fillId="0" borderId="0" xfId="1" applyNumberFormat="1" applyFont="1" applyFill="1" applyBorder="1"/>
    <xf numFmtId="0" fontId="0" fillId="0" borderId="0" xfId="0" applyFont="1" applyFill="1" applyAlignment="1">
      <alignment horizontal="center"/>
    </xf>
    <xf numFmtId="0" fontId="8" fillId="0" borderId="0" xfId="0" applyFont="1" applyFill="1" applyAlignment="1">
      <alignment horizontal="center"/>
    </xf>
    <xf numFmtId="0" fontId="8" fillId="0" borderId="0" xfId="0" applyFont="1" applyFill="1" applyBorder="1" applyAlignment="1">
      <alignment horizontal="right"/>
    </xf>
    <xf numFmtId="43" fontId="3" fillId="0" borderId="0" xfId="1" applyFont="1"/>
    <xf numFmtId="0" fontId="0" fillId="3" borderId="0" xfId="0" applyFill="1"/>
    <xf numFmtId="0" fontId="3" fillId="0" borderId="0" xfId="0" applyFont="1" applyFill="1" applyBorder="1" applyAlignment="1">
      <alignment horizontal="center"/>
    </xf>
    <xf numFmtId="0" fontId="3" fillId="0" borderId="0" xfId="0" applyFont="1" applyFill="1" applyAlignment="1">
      <alignment horizontal="center"/>
    </xf>
  </cellXfs>
  <cellStyles count="4">
    <cellStyle name="Comma" xfId="1" builtinId="3"/>
    <cellStyle name="Currency" xfId="2" builtinId="4"/>
    <cellStyle name="Normal" xfId="0" builtinId="0"/>
    <cellStyle name="Percent" xfId="3" builtinId="5"/>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47625</xdr:colOff>
      <xdr:row>5</xdr:row>
      <xdr:rowOff>19049</xdr:rowOff>
    </xdr:from>
    <xdr:to>
      <xdr:col>6</xdr:col>
      <xdr:colOff>438150</xdr:colOff>
      <xdr:row>42</xdr:row>
      <xdr:rowOff>85725</xdr:rowOff>
    </xdr:to>
    <xdr:sp macro="" textlink="">
      <xdr:nvSpPr>
        <xdr:cNvPr id="2" name="Text Box 4">
          <a:extLst>
            <a:ext uri="{FF2B5EF4-FFF2-40B4-BE49-F238E27FC236}">
              <a16:creationId xmlns="" xmlns:a16="http://schemas.microsoft.com/office/drawing/2014/main" id="{00000000-0008-0000-0000-000002000000}"/>
            </a:ext>
          </a:extLst>
        </xdr:cNvPr>
        <xdr:cNvSpPr txBox="1">
          <a:spLocks noChangeArrowheads="1"/>
        </xdr:cNvSpPr>
      </xdr:nvSpPr>
      <xdr:spPr bwMode="auto">
        <a:xfrm>
          <a:off x="47625" y="1200149"/>
          <a:ext cx="6715125" cy="6175376"/>
        </a:xfrm>
        <a:prstGeom prst="rect">
          <a:avLst/>
        </a:prstGeom>
        <a:solidFill>
          <a:srgbClr val="FFFFFF"/>
        </a:solidFill>
        <a:ln w="9525">
          <a:noFill/>
          <a:miter lim="800000"/>
          <a:headEnd/>
          <a:tailEnd/>
        </a:ln>
      </xdr:spPr>
      <xdr:txBody>
        <a:bodyPr vertOverflow="clip" wrap="square" lIns="27432" tIns="22860" rIns="0" bIns="0" anchor="t" upright="1"/>
        <a:lstStyle/>
        <a:p>
          <a:pPr eaLnBrk="1" fontAlgn="auto" latinLnBrk="0" hangingPunct="1"/>
          <a:r>
            <a:rPr lang="en-US" sz="1100" b="0" i="0" baseline="0">
              <a:latin typeface="+mn-lt"/>
              <a:ea typeface="+mn-ea"/>
              <a:cs typeface="+mn-cs"/>
            </a:rPr>
            <a:t>Question 1.  10 points).  Explain how each of the following affects corporate governance and whether the impact is positive or negative.</a:t>
          </a:r>
          <a:endParaRPr lang="en-US"/>
        </a:p>
        <a:p>
          <a:pPr eaLnBrk="1" fontAlgn="base" latinLnBrk="0" hangingPunct="1"/>
          <a:endParaRPr lang="en-US" sz="1100" b="0" i="0" baseline="0">
            <a:latin typeface="+mn-lt"/>
            <a:ea typeface="+mn-ea"/>
            <a:cs typeface="+mn-cs"/>
          </a:endParaRPr>
        </a:p>
        <a:p>
          <a:pPr eaLnBrk="1" fontAlgn="auto" latinLnBrk="0" hangingPunct="1"/>
          <a:r>
            <a:rPr lang="en-US" sz="1100" b="1" i="0" baseline="0">
              <a:latin typeface="+mn-lt"/>
              <a:ea typeface="+mn-ea"/>
              <a:cs typeface="+mn-cs"/>
            </a:rPr>
            <a:t>a.  Block ownership</a:t>
          </a:r>
          <a:endParaRPr lang="en-US" b="1"/>
        </a:p>
        <a:p>
          <a:pPr eaLnBrk="1" fontAlgn="base" latinLnBrk="0" hangingPunct="1"/>
          <a:endParaRPr lang="en-US" sz="1100" b="0" i="0" baseline="0">
            <a:latin typeface="+mn-lt"/>
            <a:ea typeface="+mn-ea"/>
            <a:cs typeface="+mn-cs"/>
          </a:endParaRPr>
        </a:p>
        <a:p>
          <a:pPr eaLnBrk="1" fontAlgn="auto" latinLnBrk="0" hangingPunct="1"/>
          <a:r>
            <a:rPr lang="en-US" sz="1100" b="0" i="0" baseline="0">
              <a:latin typeface="+mn-lt"/>
              <a:ea typeface="+mn-ea"/>
              <a:cs typeface="+mn-cs"/>
            </a:rPr>
            <a:t>Block ownership affect's the firm's  secondary-market liquidity by altering the firm’s trading activity or</a:t>
          </a:r>
          <a:endParaRPr lang="en-US"/>
        </a:p>
        <a:p>
          <a:pPr eaLnBrk="1" fontAlgn="auto" latinLnBrk="0" hangingPunct="1"/>
          <a:r>
            <a:rPr lang="en-US" sz="1100" b="0" i="0" baseline="0">
              <a:latin typeface="+mn-lt"/>
              <a:ea typeface="+mn-ea"/>
              <a:cs typeface="+mn-cs"/>
            </a:rPr>
            <a:t>changing its information environment</a:t>
          </a:r>
          <a:endParaRPr lang="en-US"/>
        </a:p>
        <a:p>
          <a:pPr eaLnBrk="1" fontAlgn="auto" latinLnBrk="0" hangingPunct="1"/>
          <a:r>
            <a:rPr lang="en-US" sz="1100" b="0" i="0" baseline="0">
              <a:solidFill>
                <a:srgbClr val="FF0000"/>
              </a:solidFill>
              <a:latin typeface="+mn-lt"/>
              <a:ea typeface="+mn-ea"/>
              <a:cs typeface="+mn-cs"/>
            </a:rPr>
            <a:t>Impact - Negative</a:t>
          </a:r>
          <a:endParaRPr lang="en-US">
            <a:solidFill>
              <a:srgbClr val="FF0000"/>
            </a:solidFill>
          </a:endParaRPr>
        </a:p>
        <a:p>
          <a:pPr eaLnBrk="1" fontAlgn="base" latinLnBrk="0" hangingPunct="1"/>
          <a:endParaRPr lang="en-US" sz="1100" b="0" i="0" baseline="0">
            <a:latin typeface="+mn-lt"/>
            <a:ea typeface="+mn-ea"/>
            <a:cs typeface="+mn-cs"/>
          </a:endParaRPr>
        </a:p>
        <a:p>
          <a:pPr eaLnBrk="1" fontAlgn="auto" latinLnBrk="0" hangingPunct="1"/>
          <a:r>
            <a:rPr lang="en-US" sz="1100" b="1" i="0" baseline="0">
              <a:latin typeface="+mn-lt"/>
              <a:ea typeface="+mn-ea"/>
              <a:cs typeface="+mn-cs"/>
            </a:rPr>
            <a:t>b.  Greenmail</a:t>
          </a:r>
          <a:endParaRPr lang="en-US" b="1"/>
        </a:p>
        <a:p>
          <a:pPr eaLnBrk="1" fontAlgn="base" latinLnBrk="0" hangingPunct="1"/>
          <a:endParaRPr lang="en-US" sz="1100" b="0" i="0" baseline="0">
            <a:latin typeface="+mn-lt"/>
            <a:ea typeface="+mn-ea"/>
            <a:cs typeface="+mn-cs"/>
          </a:endParaRPr>
        </a:p>
        <a:p>
          <a:pPr eaLnBrk="1" fontAlgn="auto" latinLnBrk="0" hangingPunct="1"/>
          <a:r>
            <a:rPr lang="en-US" sz="1100" b="0" i="0" baseline="0">
              <a:latin typeface="+mn-lt"/>
              <a:ea typeface="+mn-ea"/>
              <a:cs typeface="+mn-cs"/>
            </a:rPr>
            <a:t>Greenmail or target share repurchases is identified as an act of managerial oppurtunism in which inefficient executives attempt to prolong their position of control.  In a greenmail transaction, a company privately buys back a block of stock from dissident stockholder who poses an explicit or potential threat to top management's controlling position. Greenmail affects company's long term performance and stockholder's wealth.</a:t>
          </a:r>
          <a:endParaRPr lang="en-US"/>
        </a:p>
        <a:p>
          <a:pPr eaLnBrk="1" fontAlgn="auto" latinLnBrk="0" hangingPunct="1"/>
          <a:r>
            <a:rPr lang="en-US" sz="1100" b="0" i="0" baseline="0">
              <a:solidFill>
                <a:srgbClr val="FF0000"/>
              </a:solidFill>
              <a:latin typeface="+mn-lt"/>
              <a:ea typeface="+mn-ea"/>
              <a:cs typeface="+mn-cs"/>
            </a:rPr>
            <a:t>Impact - Negative</a:t>
          </a:r>
          <a:endParaRPr lang="en-US">
            <a:solidFill>
              <a:srgbClr val="FF0000"/>
            </a:solidFill>
          </a:endParaRPr>
        </a:p>
        <a:p>
          <a:pPr eaLnBrk="1" fontAlgn="base" latinLnBrk="0" hangingPunct="1"/>
          <a:endParaRPr lang="en-US" sz="1100" b="0" i="0" baseline="0">
            <a:latin typeface="+mn-lt"/>
            <a:ea typeface="+mn-ea"/>
            <a:cs typeface="+mn-cs"/>
          </a:endParaRPr>
        </a:p>
        <a:p>
          <a:pPr eaLnBrk="1" fontAlgn="auto" latinLnBrk="0" hangingPunct="1"/>
          <a:r>
            <a:rPr lang="en-US" sz="1100" b="1" i="0" baseline="0">
              <a:latin typeface="+mn-lt"/>
              <a:ea typeface="+mn-ea"/>
              <a:cs typeface="+mn-cs"/>
            </a:rPr>
            <a:t>c.  Stock options as part of compensation</a:t>
          </a:r>
          <a:endParaRPr lang="en-US" b="1"/>
        </a:p>
        <a:p>
          <a:pPr eaLnBrk="1" fontAlgn="base" latinLnBrk="0" hangingPunct="1"/>
          <a:endParaRPr lang="en-US" sz="1100" b="0" i="0" baseline="0">
            <a:latin typeface="+mn-lt"/>
            <a:ea typeface="+mn-ea"/>
            <a:cs typeface="+mn-cs"/>
          </a:endParaRPr>
        </a:p>
        <a:p>
          <a:pPr eaLnBrk="1" fontAlgn="auto" latinLnBrk="0" hangingPunct="1"/>
          <a:r>
            <a:rPr lang="en-US" sz="1100" b="0" i="0" baseline="0">
              <a:latin typeface="+mn-lt"/>
              <a:ea typeface="+mn-ea"/>
              <a:cs typeface="+mn-cs"/>
            </a:rPr>
            <a:t>Stock options as part of compensation is where corporations allow employees to purchase a specified number of shares at a fixed price called a strike price regardless of the actual price of the stock.  This way employees can be part of the company's growth and reap benefits from the growth of the company. It also motivates them to work for the growth of complany.</a:t>
          </a:r>
          <a:endParaRPr lang="en-US"/>
        </a:p>
        <a:p>
          <a:pPr eaLnBrk="1" fontAlgn="auto" latinLnBrk="0" hangingPunct="1"/>
          <a:r>
            <a:rPr lang="en-US" sz="1100" b="0" i="0" baseline="0">
              <a:solidFill>
                <a:srgbClr val="FF0000"/>
              </a:solidFill>
              <a:latin typeface="+mn-lt"/>
              <a:ea typeface="+mn-ea"/>
              <a:cs typeface="+mn-cs"/>
            </a:rPr>
            <a:t>Impact - Positive</a:t>
          </a:r>
          <a:endParaRPr lang="en-US">
            <a:solidFill>
              <a:srgbClr val="FF0000"/>
            </a:solidFill>
          </a:endParaRPr>
        </a:p>
        <a:p>
          <a:pPr eaLnBrk="1" fontAlgn="base" latinLnBrk="0" hangingPunct="1"/>
          <a:endParaRPr lang="en-US" sz="1100" b="0" i="0" baseline="0">
            <a:latin typeface="+mn-lt"/>
            <a:ea typeface="+mn-ea"/>
            <a:cs typeface="+mn-cs"/>
          </a:endParaRPr>
        </a:p>
        <a:p>
          <a:pPr eaLnBrk="1" fontAlgn="auto" latinLnBrk="0" hangingPunct="1"/>
          <a:r>
            <a:rPr lang="en-US" sz="1100" b="1" i="0" baseline="0">
              <a:latin typeface="+mn-lt"/>
              <a:ea typeface="+mn-ea"/>
              <a:cs typeface="+mn-cs"/>
            </a:rPr>
            <a:t>d.  High level of debt</a:t>
          </a:r>
          <a:endParaRPr lang="en-US" b="1"/>
        </a:p>
        <a:p>
          <a:pPr eaLnBrk="1" fontAlgn="base" latinLnBrk="0" hangingPunct="1"/>
          <a:endParaRPr lang="en-US" sz="1100" b="0" i="0" baseline="0">
            <a:latin typeface="+mn-lt"/>
            <a:ea typeface="+mn-ea"/>
            <a:cs typeface="+mn-cs"/>
          </a:endParaRPr>
        </a:p>
        <a:p>
          <a:pPr eaLnBrk="1" fontAlgn="auto" latinLnBrk="0" hangingPunct="1"/>
          <a:r>
            <a:rPr lang="en-US" sz="1100" b="0" i="0" baseline="0">
              <a:latin typeface="+mn-lt"/>
              <a:ea typeface="+mn-ea"/>
              <a:cs typeface="+mn-cs"/>
            </a:rPr>
            <a:t>Increasing debt might increase firm value by reducing wasteful expenditures, but it also might reduce value by inducing underinvestment by managers. High level of debt increase the interest burden on the comapany. However as the debt level increases so does the probability of bankruptcy.</a:t>
          </a:r>
          <a:endParaRPr lang="en-US"/>
        </a:p>
        <a:p>
          <a:pPr eaLnBrk="1" fontAlgn="auto" latinLnBrk="0" hangingPunct="1"/>
          <a:r>
            <a:rPr lang="en-US" sz="1100" b="0" i="0" baseline="0">
              <a:solidFill>
                <a:srgbClr val="FF0000"/>
              </a:solidFill>
              <a:latin typeface="+mn-lt"/>
              <a:ea typeface="+mn-ea"/>
              <a:cs typeface="+mn-cs"/>
            </a:rPr>
            <a:t>Impact - Negative</a:t>
          </a:r>
          <a:endParaRPr lang="en-US">
            <a:solidFill>
              <a:srgbClr val="FF0000"/>
            </a:solidFill>
          </a:endParaRPr>
        </a:p>
        <a:p>
          <a:pPr eaLnBrk="1" fontAlgn="base" latinLnBrk="0" hangingPunct="1"/>
          <a:endParaRPr lang="en-US" sz="1100" b="0" i="0" baseline="0">
            <a:latin typeface="+mn-lt"/>
            <a:ea typeface="+mn-ea"/>
            <a:cs typeface="+mn-cs"/>
          </a:endParaRPr>
        </a:p>
        <a:p>
          <a:pPr eaLnBrk="1" fontAlgn="auto" latinLnBrk="0" hangingPunct="1"/>
          <a:r>
            <a:rPr lang="en-US" sz="1100" b="1" i="0" baseline="0">
              <a:latin typeface="+mn-lt"/>
              <a:ea typeface="+mn-ea"/>
              <a:cs typeface="+mn-cs"/>
            </a:rPr>
            <a:t>e.  Board of Directors comprised by majority of outsiders and compensating based in part on performance of company.</a:t>
          </a:r>
          <a:endParaRPr lang="en-US" b="1"/>
        </a:p>
        <a:p>
          <a:pPr eaLnBrk="1" fontAlgn="base" latinLnBrk="0" hangingPunct="1"/>
          <a:endParaRPr lang="en-US" sz="1100" b="0" i="0" baseline="0">
            <a:latin typeface="+mn-lt"/>
            <a:ea typeface="+mn-ea"/>
            <a:cs typeface="+mn-cs"/>
          </a:endParaRPr>
        </a:p>
        <a:p>
          <a:pPr eaLnBrk="1" fontAlgn="auto" latinLnBrk="0" hangingPunct="1"/>
          <a:r>
            <a:rPr lang="en-US" sz="1100" b="0" i="0" baseline="0">
              <a:latin typeface="+mn-lt"/>
              <a:ea typeface="+mn-ea"/>
              <a:cs typeface="+mn-cs"/>
            </a:rPr>
            <a:t>Outside board members srengthen the corporate boards by monitoring the actions of management and ensuring that management decisions are made in the best interests of the stockholders.Compensation linked with performance motivates Directors and employees to deviler.  If the company is making money than so is the board of directors.</a:t>
          </a:r>
          <a:endParaRPr lang="en-US"/>
        </a:p>
        <a:p>
          <a:pPr eaLnBrk="1" fontAlgn="auto" latinLnBrk="0" hangingPunct="1"/>
          <a:r>
            <a:rPr lang="en-US" sz="1100" b="0" i="0" baseline="0">
              <a:solidFill>
                <a:srgbClr val="FF0000"/>
              </a:solidFill>
              <a:latin typeface="+mn-lt"/>
              <a:ea typeface="+mn-ea"/>
              <a:cs typeface="+mn-cs"/>
            </a:rPr>
            <a:t>Impact - Positive</a:t>
          </a:r>
          <a:endParaRPr lang="en-US">
            <a:solidFill>
              <a:srgbClr val="FF0000"/>
            </a:solidFill>
          </a:endParaRPr>
        </a:p>
        <a:p>
          <a:pPr marL="0" marR="0" indent="0" defTabSz="914400" eaLnBrk="1" fontAlgn="auto" latinLnBrk="0" hangingPunct="1">
            <a:lnSpc>
              <a:spcPct val="100000"/>
            </a:lnSpc>
            <a:spcBef>
              <a:spcPts val="0"/>
            </a:spcBef>
            <a:spcAft>
              <a:spcPts val="0"/>
            </a:spcAft>
            <a:buClrTx/>
            <a:buSzTx/>
            <a:buFontTx/>
            <a:buNone/>
            <a:tabLst/>
            <a:defRPr/>
          </a:pPr>
          <a:endParaRPr lang="en-US" sz="1100" b="1" i="0" u="none" strike="noStrike" baseline="0">
            <a:solidFill>
              <a:sysClr val="windowText" lastClr="000000"/>
            </a:solidFill>
            <a:latin typeface="+mn-lt"/>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ysClr val="windowText" lastClr="000000"/>
            </a:solidFill>
            <a:latin typeface="Times New Roman" pitchFamily="18" charset="0"/>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ysClr val="windowText" lastClr="000000"/>
            </a:solidFill>
            <a:latin typeface="Times New Roman" pitchFamily="18" charset="0"/>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ysClr val="windowText" lastClr="000000"/>
            </a:solidFill>
            <a:latin typeface="Times New Roman" pitchFamily="18" charset="0"/>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rgbClr val="FF0000"/>
            </a:solidFill>
            <a:latin typeface="Times New Roman" pitchFamily="18" charset="0"/>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rgbClr val="000000"/>
            </a:solidFill>
            <a:latin typeface="Times New Roman" pitchFamily="18" charset="0"/>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rgbClr val="000000"/>
            </a:solidFill>
            <a:latin typeface="Times New Roman" pitchFamily="18" charset="0"/>
            <a:cs typeface="Times New Roman" pitchFamily="18"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1" i="0" u="none" strike="noStrike" baseline="0">
            <a:solidFill>
              <a:srgbClr val="000000"/>
            </a:solidFill>
            <a:latin typeface="Times New Roman" pitchFamily="18" charset="0"/>
            <a:cs typeface="Times New Roman"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1</xdr:rowOff>
    </xdr:from>
    <xdr:to>
      <xdr:col>4</xdr:col>
      <xdr:colOff>918307</xdr:colOff>
      <xdr:row>10</xdr:row>
      <xdr:rowOff>224693</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0" y="1270001"/>
          <a:ext cx="7766538" cy="1543538"/>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Question 2.   (20 points) Reuth  Corporation plans to raise $2 million to pay off its existing short-term bank loan of $600,000 and to increase total assets by $1,400,000.  The bank loan bears an interest rate of 10 percent.  The company's president owns  51.5% percent of the 4,000,000 shares of common stock and wishes to maintain control of the company. The company's tax rate is 20 percent.  Balance sheet information is shown below.  </a:t>
          </a:r>
        </a:p>
        <a:p>
          <a:pPr algn="l" rtl="0">
            <a:defRPr sz="1000"/>
          </a:pPr>
          <a:endParaRPr lang="en-US" sz="1100" b="1" i="0" u="none" strike="noStrike" baseline="0">
            <a:solidFill>
              <a:srgbClr val="000000"/>
            </a:solidFill>
            <a:latin typeface="+mn-lt"/>
            <a:cs typeface="Times New Roman" pitchFamily="18" charset="0"/>
          </a:endParaRPr>
        </a:p>
        <a:p>
          <a:pPr algn="l" rtl="0">
            <a:defRPr sz="1000"/>
          </a:pPr>
          <a:r>
            <a:rPr lang="en-US" sz="1100" b="1" i="0" u="none" strike="noStrike" baseline="0">
              <a:solidFill>
                <a:srgbClr val="000000"/>
              </a:solidFill>
              <a:latin typeface="+mn-lt"/>
              <a:cs typeface="Times New Roman" pitchFamily="18" charset="0"/>
            </a:rPr>
            <a:t>The company is considering two alternatives to raise the $2 million: (1) sell common stock at $10 per share, or (2) Sell bonds at a 10 percent coupon, each $1,000 bond carrying 50 warrants to buy common stock at $15 per share</a:t>
          </a:r>
          <a:r>
            <a:rPr lang="en-US" sz="1100" b="1" i="0" u="none" strike="noStrike" baseline="0">
              <a:solidFill>
                <a:srgbClr val="000000"/>
              </a:solidFill>
              <a:latin typeface="+mn-lt"/>
              <a:cs typeface="Arial"/>
            </a:rPr>
            <a:t>.</a:t>
          </a:r>
          <a:r>
            <a:rPr lang="en-US" sz="1100" b="0" i="0" u="none" strike="noStrike" baseline="0">
              <a:solidFill>
                <a:srgbClr val="000000"/>
              </a:solidFill>
              <a:latin typeface="+mn-lt"/>
              <a:cs typeface="Arial"/>
            </a:rPr>
            <a:t>  </a:t>
          </a:r>
        </a:p>
        <a:p>
          <a:pPr algn="l" rtl="0">
            <a:defRPr sz="1000"/>
          </a:pPr>
          <a:endParaRPr lang="en-US" sz="1000" b="0" i="0" u="none" strike="noStrike" baseline="0">
            <a:solidFill>
              <a:srgbClr val="000000"/>
            </a:solidFill>
            <a:latin typeface="Arial"/>
            <a:cs typeface="Arial"/>
          </a:endParaRPr>
        </a:p>
      </xdr:txBody>
    </xdr:sp>
    <xdr:clientData/>
  </xdr:twoCellAnchor>
  <xdr:twoCellAnchor>
    <xdr:from>
      <xdr:col>0</xdr:col>
      <xdr:colOff>0</xdr:colOff>
      <xdr:row>32</xdr:row>
      <xdr:rowOff>9525</xdr:rowOff>
    </xdr:from>
    <xdr:to>
      <xdr:col>4</xdr:col>
      <xdr:colOff>819150</xdr:colOff>
      <xdr:row>34</xdr:row>
      <xdr:rowOff>114300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0" y="6715125"/>
          <a:ext cx="7664450" cy="485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a.  Show the new balance sheet under both alternatives.  For Alternatives 2, show the balance sheet after  exercise of the warrants.</a:t>
          </a:r>
        </a:p>
      </xdr:txBody>
    </xdr:sp>
    <xdr:clientData/>
  </xdr:twoCellAnchor>
  <xdr:twoCellAnchor>
    <xdr:from>
      <xdr:col>0</xdr:col>
      <xdr:colOff>0</xdr:colOff>
      <xdr:row>59</xdr:row>
      <xdr:rowOff>114300</xdr:rowOff>
    </xdr:from>
    <xdr:to>
      <xdr:col>3</xdr:col>
      <xdr:colOff>1676400</xdr:colOff>
      <xdr:row>61</xdr:row>
      <xdr:rowOff>104775</xdr:rowOff>
    </xdr:to>
    <xdr:sp macro="" textlink="">
      <xdr:nvSpPr>
        <xdr:cNvPr id="4" name="Text Box 3">
          <a:extLst>
            <a:ext uri="{FF2B5EF4-FFF2-40B4-BE49-F238E27FC236}">
              <a16:creationId xmlns="" xmlns:a16="http://schemas.microsoft.com/office/drawing/2014/main" id="{00000000-0008-0000-0100-000004000000}"/>
            </a:ext>
          </a:extLst>
        </xdr:cNvPr>
        <xdr:cNvSpPr txBox="1">
          <a:spLocks noChangeArrowheads="1"/>
        </xdr:cNvSpPr>
      </xdr:nvSpPr>
      <xdr:spPr bwMode="auto">
        <a:xfrm>
          <a:off x="0" y="11963400"/>
          <a:ext cx="6845300" cy="3714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c.  Calculate earnings per share for both alternatives, assuming that EBIT is 11% of total assets.</a:t>
          </a:r>
          <a:r>
            <a:rPr lang="en-US" sz="1100" b="0" i="0" u="none" strike="noStrike" baseline="0">
              <a:solidFill>
                <a:srgbClr val="000000"/>
              </a:solidFill>
              <a:latin typeface="+mn-lt"/>
              <a:cs typeface="Times New Roman" pitchFamily="18" charset="0"/>
            </a:rPr>
            <a:t> </a:t>
          </a:r>
        </a:p>
      </xdr:txBody>
    </xdr:sp>
    <xdr:clientData/>
  </xdr:twoCellAnchor>
  <xdr:twoCellAnchor>
    <xdr:from>
      <xdr:col>0</xdr:col>
      <xdr:colOff>47625</xdr:colOff>
      <xdr:row>51</xdr:row>
      <xdr:rowOff>180975</xdr:rowOff>
    </xdr:from>
    <xdr:to>
      <xdr:col>4</xdr:col>
      <xdr:colOff>866775</xdr:colOff>
      <xdr:row>53</xdr:row>
      <xdr:rowOff>171450</xdr:rowOff>
    </xdr:to>
    <xdr:sp macro="" textlink="">
      <xdr:nvSpPr>
        <xdr:cNvPr id="5" name="Text Box 12">
          <a:extLst>
            <a:ext uri="{FF2B5EF4-FFF2-40B4-BE49-F238E27FC236}">
              <a16:creationId xmlns="" xmlns:a16="http://schemas.microsoft.com/office/drawing/2014/main" id="{00000000-0008-0000-0100-000005000000}"/>
            </a:ext>
          </a:extLst>
        </xdr:cNvPr>
        <xdr:cNvSpPr txBox="1">
          <a:spLocks noChangeArrowheads="1"/>
        </xdr:cNvSpPr>
      </xdr:nvSpPr>
      <xdr:spPr bwMode="auto">
        <a:xfrm>
          <a:off x="47625" y="10506075"/>
          <a:ext cx="7664450" cy="3714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b.  Calculate the president's ownership position for both alternatives.  He doesn't buy any of the additional shares.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58615</xdr:colOff>
      <xdr:row>5</xdr:row>
      <xdr:rowOff>78154</xdr:rowOff>
    </xdr:from>
    <xdr:to>
      <xdr:col>4</xdr:col>
      <xdr:colOff>644768</xdr:colOff>
      <xdr:row>8</xdr:row>
      <xdr:rowOff>156307</xdr:rowOff>
    </xdr:to>
    <xdr:sp macro="" textlink="">
      <xdr:nvSpPr>
        <xdr:cNvPr id="3" name="TextBox 2">
          <a:extLst>
            <a:ext uri="{FF2B5EF4-FFF2-40B4-BE49-F238E27FC236}">
              <a16:creationId xmlns="" xmlns:a16="http://schemas.microsoft.com/office/drawing/2014/main" id="{22A69018-5F59-4546-B5C9-FC41C99893CB}"/>
            </a:ext>
          </a:extLst>
        </xdr:cNvPr>
        <xdr:cNvSpPr txBox="1"/>
      </xdr:nvSpPr>
      <xdr:spPr>
        <a:xfrm>
          <a:off x="58615" y="1279769"/>
          <a:ext cx="7053384" cy="6643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Question 3.  (15</a:t>
          </a:r>
          <a:r>
            <a:rPr lang="en-US" sz="1100" b="1" baseline="0"/>
            <a:t> points).  Talcon Corporation has a 11% unlevered cost of equity.  The company forecasts the free cash flows shown below.  The cash flows are expected to grow at a constant rate of 4% rate after Year 3.</a:t>
          </a:r>
          <a:endParaRPr lang="en-US" sz="1100" b="1"/>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12</xdr:row>
      <xdr:rowOff>0</xdr:rowOff>
    </xdr:from>
    <xdr:ext cx="9525" cy="9525"/>
    <xdr:pic>
      <xdr:nvPicPr>
        <xdr:cNvPr id="5" name="Picture 4" descr="clear">
          <a:extLst>
            <a:ext uri="{FF2B5EF4-FFF2-40B4-BE49-F238E27FC236}">
              <a16:creationId xmlns=""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581100"/>
          <a:ext cx="9525" cy="9525"/>
        </a:xfrm>
        <a:prstGeom prst="rect">
          <a:avLst/>
        </a:prstGeom>
        <a:noFill/>
        <a:ln w="9525">
          <a:noFill/>
          <a:miter lim="800000"/>
          <a:headEnd/>
          <a:tailEnd/>
        </a:ln>
      </xdr:spPr>
    </xdr:pic>
    <xdr:clientData/>
  </xdr:oneCellAnchor>
  <xdr:oneCellAnchor>
    <xdr:from>
      <xdr:col>0</xdr:col>
      <xdr:colOff>0</xdr:colOff>
      <xdr:row>12</xdr:row>
      <xdr:rowOff>0</xdr:rowOff>
    </xdr:from>
    <xdr:ext cx="9525" cy="9525"/>
    <xdr:pic>
      <xdr:nvPicPr>
        <xdr:cNvPr id="6" name="Picture 5" descr="clear">
          <a:extLst>
            <a:ext uri="{FF2B5EF4-FFF2-40B4-BE49-F238E27FC236}">
              <a16:creationId xmlns=""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581100"/>
          <a:ext cx="9525" cy="9525"/>
        </a:xfrm>
        <a:prstGeom prst="rect">
          <a:avLst/>
        </a:prstGeom>
        <a:noFill/>
        <a:ln w="9525">
          <a:noFill/>
          <a:miter lim="800000"/>
          <a:headEnd/>
          <a:tailEnd/>
        </a:ln>
      </xdr:spPr>
    </xdr:pic>
    <xdr:clientData/>
  </xdr:oneCellAnchor>
  <xdr:oneCellAnchor>
    <xdr:from>
      <xdr:col>0</xdr:col>
      <xdr:colOff>0</xdr:colOff>
      <xdr:row>12</xdr:row>
      <xdr:rowOff>0</xdr:rowOff>
    </xdr:from>
    <xdr:ext cx="9525" cy="9525"/>
    <xdr:pic>
      <xdr:nvPicPr>
        <xdr:cNvPr id="7" name="Picture 5" descr="clear">
          <a:extLst>
            <a:ext uri="{FF2B5EF4-FFF2-40B4-BE49-F238E27FC236}">
              <a16:creationId xmlns=""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847800"/>
          <a:ext cx="9525" cy="9525"/>
        </a:xfrm>
        <a:prstGeom prst="rect">
          <a:avLst/>
        </a:prstGeom>
        <a:noFill/>
        <a:ln w="9525">
          <a:noFill/>
          <a:miter lim="800000"/>
          <a:headEnd/>
          <a:tailEnd/>
        </a:ln>
      </xdr:spPr>
    </xdr:pic>
    <xdr:clientData/>
  </xdr:oneCellAnchor>
  <xdr:oneCellAnchor>
    <xdr:from>
      <xdr:col>0</xdr:col>
      <xdr:colOff>0</xdr:colOff>
      <xdr:row>12</xdr:row>
      <xdr:rowOff>0</xdr:rowOff>
    </xdr:from>
    <xdr:ext cx="9525" cy="9525"/>
    <xdr:pic>
      <xdr:nvPicPr>
        <xdr:cNvPr id="8" name="Picture 6" descr="clear">
          <a:extLst>
            <a:ext uri="{FF2B5EF4-FFF2-40B4-BE49-F238E27FC236}">
              <a16:creationId xmlns=""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847800"/>
          <a:ext cx="9525" cy="9525"/>
        </a:xfrm>
        <a:prstGeom prst="rect">
          <a:avLst/>
        </a:prstGeom>
        <a:noFill/>
        <a:ln w="9525">
          <a:noFill/>
          <a:miter lim="800000"/>
          <a:headEnd/>
          <a:tailEnd/>
        </a:ln>
      </xdr:spPr>
    </xdr:pic>
    <xdr:clientData/>
  </xdr:oneCellAnchor>
  <xdr:oneCellAnchor>
    <xdr:from>
      <xdr:col>5</xdr:col>
      <xdr:colOff>66675</xdr:colOff>
      <xdr:row>30</xdr:row>
      <xdr:rowOff>0</xdr:rowOff>
    </xdr:from>
    <xdr:ext cx="184731" cy="264560"/>
    <xdr:sp macro="" textlink="">
      <xdr:nvSpPr>
        <xdr:cNvPr id="12" name="TextBox 11">
          <a:extLst>
            <a:ext uri="{FF2B5EF4-FFF2-40B4-BE49-F238E27FC236}">
              <a16:creationId xmlns="" xmlns:a16="http://schemas.microsoft.com/office/drawing/2014/main" id="{0BF88551-5548-A747-9249-C986C5296CF6}"/>
            </a:ext>
          </a:extLst>
        </xdr:cNvPr>
        <xdr:cNvSpPr txBox="1"/>
      </xdr:nvSpPr>
      <xdr:spPr>
        <a:xfrm>
          <a:off x="8740775" y="7572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0</xdr:col>
      <xdr:colOff>0</xdr:colOff>
      <xdr:row>22</xdr:row>
      <xdr:rowOff>35458</xdr:rowOff>
    </xdr:from>
    <xdr:to>
      <xdr:col>6</xdr:col>
      <xdr:colOff>696149</xdr:colOff>
      <xdr:row>29</xdr:row>
      <xdr:rowOff>141111</xdr:rowOff>
    </xdr:to>
    <xdr:sp macro="" textlink="">
      <xdr:nvSpPr>
        <xdr:cNvPr id="13" name="TextBox 12">
          <a:extLst>
            <a:ext uri="{FF2B5EF4-FFF2-40B4-BE49-F238E27FC236}">
              <a16:creationId xmlns="" xmlns:a16="http://schemas.microsoft.com/office/drawing/2014/main" id="{AE03EB0D-218C-BF4C-AA20-FC072C176452}"/>
            </a:ext>
          </a:extLst>
        </xdr:cNvPr>
        <xdr:cNvSpPr txBox="1"/>
      </xdr:nvSpPr>
      <xdr:spPr>
        <a:xfrm>
          <a:off x="0" y="3582051"/>
          <a:ext cx="7149630" cy="15543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latin typeface="Times New Roman" pitchFamily="18" charset="0"/>
              <a:cs typeface="Times New Roman" pitchFamily="18" charset="0"/>
            </a:rPr>
            <a:t>a. (1) Calculate the implied</a:t>
          </a:r>
          <a:r>
            <a:rPr lang="en-US" sz="1100" b="1" baseline="0">
              <a:latin typeface="Times New Roman" pitchFamily="18" charset="0"/>
              <a:cs typeface="Times New Roman" pitchFamily="18" charset="0"/>
            </a:rPr>
            <a:t> yield on the futures contract?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(2) How many futures contracts will be needed to hedge potential losses in bond proceeds (based on current market conditions) due to waiting (round up to the nearest integer)?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 (3)  Calculate the total value of the hedge position.</a:t>
          </a:r>
        </a:p>
        <a:p>
          <a:endParaRPr lang="en-US" sz="1100" b="1" baseline="0">
            <a:latin typeface="Times New Roman" pitchFamily="18" charset="0"/>
            <a:cs typeface="Times New Roman" pitchFamily="18" charset="0"/>
          </a:endParaRPr>
        </a:p>
      </xdr:txBody>
    </xdr:sp>
    <xdr:clientData/>
  </xdr:twoCellAnchor>
  <xdr:twoCellAnchor>
    <xdr:from>
      <xdr:col>0</xdr:col>
      <xdr:colOff>0</xdr:colOff>
      <xdr:row>57</xdr:row>
      <xdr:rowOff>63500</xdr:rowOff>
    </xdr:from>
    <xdr:to>
      <xdr:col>4</xdr:col>
      <xdr:colOff>666750</xdr:colOff>
      <xdr:row>64</xdr:row>
      <xdr:rowOff>21167</xdr:rowOff>
    </xdr:to>
    <xdr:sp macro="" textlink="">
      <xdr:nvSpPr>
        <xdr:cNvPr id="14" name="TextBox 13">
          <a:extLst>
            <a:ext uri="{FF2B5EF4-FFF2-40B4-BE49-F238E27FC236}">
              <a16:creationId xmlns="" xmlns:a16="http://schemas.microsoft.com/office/drawing/2014/main" id="{6F182CC9-B28E-2343-B59F-1A8E29656D54}"/>
            </a:ext>
          </a:extLst>
        </xdr:cNvPr>
        <xdr:cNvSpPr txBox="1"/>
      </xdr:nvSpPr>
      <xdr:spPr>
        <a:xfrm>
          <a:off x="0" y="15189200"/>
          <a:ext cx="8159750" cy="13800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b.  Interest rates in general increase by 200 basis points  The bond's terms don't change and that the coupon rate is still 10%.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(1) Calculate the amount of proceeds be given the new market rates?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(2) Calculate the loss in proceeds based on the original target for proceeds??</a:t>
          </a:r>
        </a:p>
        <a:p>
          <a:endParaRPr lang="en-US" sz="1100" b="1" baseline="0">
            <a:latin typeface="Times New Roman" pitchFamily="18" charset="0"/>
            <a:cs typeface="Times New Roman" pitchFamily="18" charset="0"/>
          </a:endParaRPr>
        </a:p>
      </xdr:txBody>
    </xdr:sp>
    <xdr:clientData/>
  </xdr:twoCellAnchor>
  <xdr:twoCellAnchor>
    <xdr:from>
      <xdr:col>0</xdr:col>
      <xdr:colOff>0</xdr:colOff>
      <xdr:row>76</xdr:row>
      <xdr:rowOff>63500</xdr:rowOff>
    </xdr:from>
    <xdr:to>
      <xdr:col>4</xdr:col>
      <xdr:colOff>666750</xdr:colOff>
      <xdr:row>86</xdr:row>
      <xdr:rowOff>42334</xdr:rowOff>
    </xdr:to>
    <xdr:sp macro="" textlink="">
      <xdr:nvSpPr>
        <xdr:cNvPr id="15" name="TextBox 14">
          <a:extLst>
            <a:ext uri="{FF2B5EF4-FFF2-40B4-BE49-F238E27FC236}">
              <a16:creationId xmlns="" xmlns:a16="http://schemas.microsoft.com/office/drawing/2014/main" id="{D556EB6F-B289-EB43-8374-6FCC4F1225C4}"/>
            </a:ext>
          </a:extLst>
        </xdr:cNvPr>
        <xdr:cNvSpPr txBox="1"/>
      </xdr:nvSpPr>
      <xdr:spPr>
        <a:xfrm>
          <a:off x="0" y="19050000"/>
          <a:ext cx="8159750" cy="20108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c.  Assume that Zinn had entered the hedge found in part a.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(1) Calculate the new price of the hedge position?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(2) Calculate the gain on the hedge?  </a:t>
          </a:r>
        </a:p>
        <a:p>
          <a:endParaRPr lang="en-US" sz="1100" b="1" baseline="0">
            <a:latin typeface="Times New Roman" pitchFamily="18" charset="0"/>
            <a:cs typeface="Times New Roman" pitchFamily="18" charset="0"/>
          </a:endParaRPr>
        </a:p>
        <a:p>
          <a:r>
            <a:rPr lang="en-US" sz="1100" b="1" baseline="0">
              <a:latin typeface="Times New Roman" pitchFamily="18" charset="0"/>
              <a:cs typeface="Times New Roman" pitchFamily="18" charset="0"/>
            </a:rPr>
            <a:t>(3) Calculate the net effect of the loss of proceeds and the gain on the hedge?</a:t>
          </a:r>
          <a:endParaRPr lang="en-US" sz="1100" b="1">
            <a:latin typeface="Times New Roman" pitchFamily="18" charset="0"/>
            <a:cs typeface="Times New Roman" pitchFamily="18" charset="0"/>
          </a:endParaRPr>
        </a:p>
      </xdr:txBody>
    </xdr:sp>
    <xdr:clientData/>
  </xdr:twoCellAnchor>
  <xdr:twoCellAnchor>
    <xdr:from>
      <xdr:col>0</xdr:col>
      <xdr:colOff>0</xdr:colOff>
      <xdr:row>116</xdr:row>
      <xdr:rowOff>0</xdr:rowOff>
    </xdr:from>
    <xdr:to>
      <xdr:col>6</xdr:col>
      <xdr:colOff>620888</xdr:colOff>
      <xdr:row>122</xdr:row>
      <xdr:rowOff>47037</xdr:rowOff>
    </xdr:to>
    <xdr:sp macro="" textlink="">
      <xdr:nvSpPr>
        <xdr:cNvPr id="16" name="Text Box 17">
          <a:extLst>
            <a:ext uri="{FF2B5EF4-FFF2-40B4-BE49-F238E27FC236}">
              <a16:creationId xmlns="" xmlns:a16="http://schemas.microsoft.com/office/drawing/2014/main" id="{61443EC7-04E1-694A-A2D2-93503EBC2B51}"/>
            </a:ext>
          </a:extLst>
        </xdr:cNvPr>
        <xdr:cNvSpPr txBox="1">
          <a:spLocks noChangeArrowheads="1"/>
        </xdr:cNvSpPr>
      </xdr:nvSpPr>
      <xdr:spPr bwMode="auto">
        <a:xfrm>
          <a:off x="0" y="26764074"/>
          <a:ext cx="7290740" cy="128881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strike="noStrike">
              <a:solidFill>
                <a:srgbClr val="000000"/>
              </a:solidFill>
              <a:latin typeface="+mn-lt"/>
              <a:cs typeface="Times New Roman" pitchFamily="18" charset="0"/>
            </a:rPr>
            <a:t>d.  Is this problem an example of a perfect hedge or a cross hedge?  Is it an example of speculation or hedging?  Why?</a:t>
          </a:r>
        </a:p>
      </xdr:txBody>
    </xdr:sp>
    <xdr:clientData/>
  </xdr:twoCellAnchor>
  <xdr:twoCellAnchor>
    <xdr:from>
      <xdr:col>0</xdr:col>
      <xdr:colOff>0</xdr:colOff>
      <xdr:row>5</xdr:row>
      <xdr:rowOff>75260</xdr:rowOff>
    </xdr:from>
    <xdr:to>
      <xdr:col>6</xdr:col>
      <xdr:colOff>542853</xdr:colOff>
      <xdr:row>10</xdr:row>
      <xdr:rowOff>244592</xdr:rowOff>
    </xdr:to>
    <xdr:sp macro="" textlink="">
      <xdr:nvSpPr>
        <xdr:cNvPr id="17" name="Text Box 9">
          <a:extLst>
            <a:ext uri="{FF2B5EF4-FFF2-40B4-BE49-F238E27FC236}">
              <a16:creationId xmlns="" xmlns:a16="http://schemas.microsoft.com/office/drawing/2014/main" id="{6B247B59-8EBD-D04A-909B-C1765805ECEB}"/>
            </a:ext>
          </a:extLst>
        </xdr:cNvPr>
        <xdr:cNvSpPr txBox="1">
          <a:spLocks noChangeArrowheads="1"/>
        </xdr:cNvSpPr>
      </xdr:nvSpPr>
      <xdr:spPr bwMode="auto">
        <a:xfrm>
          <a:off x="0" y="1420519"/>
          <a:ext cx="7212705" cy="1486369"/>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a:effectLst/>
              <a:latin typeface="+mn-lt"/>
              <a:ea typeface="+mn-ea"/>
              <a:cs typeface="+mn-cs"/>
            </a:rPr>
            <a:t>Question 4.  (20 points) The Aleander Company plans to issue $10,000,000 of 10-year bonds at par next June, with semiannual interest payments.   The company's current cost of debt is 10 percent.  However, the firm's financial manager is concerned that interest rates will increase in coming months, and has decided to take a short position in U. S. government t-bond futures.  See the settlement data below for t-bond futures.  (Note: One standard futures contract is $100,000)</a:t>
          </a:r>
        </a:p>
        <a:p>
          <a:pPr algn="l" rtl="0">
            <a:defRPr sz="1000"/>
          </a:pPr>
          <a:endParaRPr lang="en-US" sz="1100" b="1" i="0">
            <a:effectLst/>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19050</xdr:colOff>
      <xdr:row>5</xdr:row>
      <xdr:rowOff>66675</xdr:rowOff>
    </xdr:from>
    <xdr:to>
      <xdr:col>4</xdr:col>
      <xdr:colOff>514350</xdr:colOff>
      <xdr:row>9</xdr:row>
      <xdr:rowOff>123825</xdr:rowOff>
    </xdr:to>
    <xdr:sp macro="" textlink="">
      <xdr:nvSpPr>
        <xdr:cNvPr id="2" name="Text Box 1">
          <a:extLst>
            <a:ext uri="{FF2B5EF4-FFF2-40B4-BE49-F238E27FC236}">
              <a16:creationId xmlns="" xmlns:a16="http://schemas.microsoft.com/office/drawing/2014/main" id="{00000000-0008-0000-0400-000002000000}"/>
            </a:ext>
          </a:extLst>
        </xdr:cNvPr>
        <xdr:cNvSpPr txBox="1">
          <a:spLocks noChangeArrowheads="1"/>
        </xdr:cNvSpPr>
      </xdr:nvSpPr>
      <xdr:spPr bwMode="auto">
        <a:xfrm>
          <a:off x="19050" y="1247775"/>
          <a:ext cx="7048500" cy="7175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Question 5.  (20 points) Pontrain Imports will be liquidated.  Its current balance sheet is shown below.  </a:t>
          </a:r>
          <a:r>
            <a:rPr lang="en-US" sz="1100" b="1" i="0" baseline="0">
              <a:effectLst/>
              <a:latin typeface="+mn-lt"/>
              <a:ea typeface="+mn-ea"/>
              <a:cs typeface="Times New Roman" panose="02020603050405020304" pitchFamily="18" charset="0"/>
            </a:rPr>
            <a:t>Current assets are sold for $2,100,000 and fixed assets are sold for $5,000,000.  </a:t>
          </a:r>
          <a:r>
            <a:rPr lang="en-US" sz="1100" b="1" i="0" u="none" strike="noStrike" baseline="0">
              <a:solidFill>
                <a:srgbClr val="000000"/>
              </a:solidFill>
              <a:latin typeface="+mn-lt"/>
              <a:cs typeface="Times New Roman" pitchFamily="18" charset="0"/>
            </a:rPr>
            <a:t> All fixed assets are pledged as collateral for all mortgage bonds.  Subordinated debentures are subordinate only to notes payable.  Trustee costs are $500,000.  </a:t>
          </a:r>
        </a:p>
      </xdr:txBody>
    </xdr:sp>
    <xdr:clientData/>
  </xdr:twoCellAnchor>
  <xdr:twoCellAnchor>
    <xdr:from>
      <xdr:col>0</xdr:col>
      <xdr:colOff>47625</xdr:colOff>
      <xdr:row>43</xdr:row>
      <xdr:rowOff>66675</xdr:rowOff>
    </xdr:from>
    <xdr:to>
      <xdr:col>3</xdr:col>
      <xdr:colOff>2219325</xdr:colOff>
      <xdr:row>45</xdr:row>
      <xdr:rowOff>85725</xdr:rowOff>
    </xdr:to>
    <xdr:sp macro="" textlink="">
      <xdr:nvSpPr>
        <xdr:cNvPr id="3" name="Text Box 2">
          <a:extLst>
            <a:ext uri="{FF2B5EF4-FFF2-40B4-BE49-F238E27FC236}">
              <a16:creationId xmlns="" xmlns:a16="http://schemas.microsoft.com/office/drawing/2014/main" id="{00000000-0008-0000-0400-000003000000}"/>
            </a:ext>
          </a:extLst>
        </xdr:cNvPr>
        <xdr:cNvSpPr txBox="1">
          <a:spLocks noChangeArrowheads="1"/>
        </xdr:cNvSpPr>
      </xdr:nvSpPr>
      <xdr:spPr bwMode="auto">
        <a:xfrm>
          <a:off x="47625" y="7686675"/>
          <a:ext cx="6502400" cy="3492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d.  Identify the remaining general creditors.  How much will each receive before subordination adjustment and after adjustment?</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4</xdr:row>
      <xdr:rowOff>0</xdr:rowOff>
    </xdr:from>
    <xdr:ext cx="9525" cy="9525"/>
    <xdr:pic>
      <xdr:nvPicPr>
        <xdr:cNvPr id="2" name="Picture 2" descr="clear">
          <a:extLst>
            <a:ext uri="{FF2B5EF4-FFF2-40B4-BE49-F238E27FC236}">
              <a16:creationId xmlns=""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3" name="Picture 3" descr="clear">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4" name="Picture 16" descr="clear">
          <a:extLst>
            <a:ext uri="{FF2B5EF4-FFF2-40B4-BE49-F238E27FC236}">
              <a16:creationId xmlns=""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5" name="Picture 17" descr="clear">
          <a:extLst>
            <a:ext uri="{FF2B5EF4-FFF2-40B4-BE49-F238E27FC236}">
              <a16:creationId xmlns=""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6" name="Picture 2" descr="clear">
          <a:extLst>
            <a:ext uri="{FF2B5EF4-FFF2-40B4-BE49-F238E27FC236}">
              <a16:creationId xmlns=""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7" name="Picture 3" descr="clear">
          <a:extLst>
            <a:ext uri="{FF2B5EF4-FFF2-40B4-BE49-F238E27FC236}">
              <a16:creationId xmlns="" xmlns:a16="http://schemas.microsoft.com/office/drawing/2014/main" id="{00000000-0008-0000-05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8" name="Picture 16" descr="clear">
          <a:extLst>
            <a:ext uri="{FF2B5EF4-FFF2-40B4-BE49-F238E27FC236}">
              <a16:creationId xmlns=""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9" name="Picture 17" descr="clear">
          <a:extLst>
            <a:ext uri="{FF2B5EF4-FFF2-40B4-BE49-F238E27FC236}">
              <a16:creationId xmlns="" xmlns:a16="http://schemas.microsoft.com/office/drawing/2014/main" id="{00000000-0008-0000-05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0" name="Picture 2" descr="clear">
          <a:extLst>
            <a:ext uri="{FF2B5EF4-FFF2-40B4-BE49-F238E27FC236}">
              <a16:creationId xmlns="" xmlns:a16="http://schemas.microsoft.com/office/drawing/2014/main" id="{00000000-0008-0000-05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1" name="Picture 3" descr="clear">
          <a:extLst>
            <a:ext uri="{FF2B5EF4-FFF2-40B4-BE49-F238E27FC236}">
              <a16:creationId xmlns="" xmlns:a16="http://schemas.microsoft.com/office/drawing/2014/main" id="{00000000-0008-0000-05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2" name="Picture 16" descr="clear">
          <a:extLst>
            <a:ext uri="{FF2B5EF4-FFF2-40B4-BE49-F238E27FC236}">
              <a16:creationId xmlns="" xmlns:a16="http://schemas.microsoft.com/office/drawing/2014/main" id="{00000000-0008-0000-05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3" name="Picture 17" descr="clear">
          <a:extLst>
            <a:ext uri="{FF2B5EF4-FFF2-40B4-BE49-F238E27FC236}">
              <a16:creationId xmlns="" xmlns:a16="http://schemas.microsoft.com/office/drawing/2014/main" id="{00000000-0008-0000-05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4" name="Picture 2" descr="clear">
          <a:extLst>
            <a:ext uri="{FF2B5EF4-FFF2-40B4-BE49-F238E27FC236}">
              <a16:creationId xmlns="" xmlns:a16="http://schemas.microsoft.com/office/drawing/2014/main" id="{00000000-0008-0000-05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5" name="Picture 3" descr="clear">
          <a:extLst>
            <a:ext uri="{FF2B5EF4-FFF2-40B4-BE49-F238E27FC236}">
              <a16:creationId xmlns="" xmlns:a16="http://schemas.microsoft.com/office/drawing/2014/main" id="{00000000-0008-0000-05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6" name="Picture 16" descr="clear">
          <a:extLst>
            <a:ext uri="{FF2B5EF4-FFF2-40B4-BE49-F238E27FC236}">
              <a16:creationId xmlns="" xmlns:a16="http://schemas.microsoft.com/office/drawing/2014/main" id="{00000000-0008-0000-05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4</xdr:row>
      <xdr:rowOff>0</xdr:rowOff>
    </xdr:from>
    <xdr:ext cx="9525" cy="9525"/>
    <xdr:pic>
      <xdr:nvPicPr>
        <xdr:cNvPr id="17" name="Picture 17" descr="clear">
          <a:extLst>
            <a:ext uri="{FF2B5EF4-FFF2-40B4-BE49-F238E27FC236}">
              <a16:creationId xmlns="" xmlns:a16="http://schemas.microsoft.com/office/drawing/2014/main" id="{00000000-0008-0000-05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965200"/>
          <a:ext cx="9525" cy="9525"/>
        </a:xfrm>
        <a:prstGeom prst="rect">
          <a:avLst/>
        </a:prstGeom>
        <a:noFill/>
      </xdr:spPr>
    </xdr:pic>
    <xdr:clientData/>
  </xdr:oneCellAnchor>
  <xdr:oneCellAnchor>
    <xdr:from>
      <xdr:col>0</xdr:col>
      <xdr:colOff>0</xdr:colOff>
      <xdr:row>5</xdr:row>
      <xdr:rowOff>0</xdr:rowOff>
    </xdr:from>
    <xdr:ext cx="9525" cy="9525"/>
    <xdr:pic>
      <xdr:nvPicPr>
        <xdr:cNvPr id="18" name="Picture 2" descr="clear">
          <a:extLst>
            <a:ext uri="{FF2B5EF4-FFF2-40B4-BE49-F238E27FC236}">
              <a16:creationId xmlns="" xmlns:a16="http://schemas.microsoft.com/office/drawing/2014/main" id="{00000000-0008-0000-05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168400"/>
          <a:ext cx="9525" cy="9525"/>
        </a:xfrm>
        <a:prstGeom prst="rect">
          <a:avLst/>
        </a:prstGeom>
        <a:noFill/>
      </xdr:spPr>
    </xdr:pic>
    <xdr:clientData/>
  </xdr:oneCellAnchor>
  <xdr:oneCellAnchor>
    <xdr:from>
      <xdr:col>0</xdr:col>
      <xdr:colOff>0</xdr:colOff>
      <xdr:row>5</xdr:row>
      <xdr:rowOff>0</xdr:rowOff>
    </xdr:from>
    <xdr:ext cx="9525" cy="9525"/>
    <xdr:pic>
      <xdr:nvPicPr>
        <xdr:cNvPr id="19" name="Picture 3" descr="clear">
          <a:extLst>
            <a:ext uri="{FF2B5EF4-FFF2-40B4-BE49-F238E27FC236}">
              <a16:creationId xmlns="" xmlns:a16="http://schemas.microsoft.com/office/drawing/2014/main" id="{00000000-0008-0000-05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168400"/>
          <a:ext cx="9525" cy="9525"/>
        </a:xfrm>
        <a:prstGeom prst="rect">
          <a:avLst/>
        </a:prstGeom>
        <a:noFill/>
      </xdr:spPr>
    </xdr:pic>
    <xdr:clientData/>
  </xdr:oneCellAnchor>
  <xdr:oneCellAnchor>
    <xdr:from>
      <xdr:col>0</xdr:col>
      <xdr:colOff>0</xdr:colOff>
      <xdr:row>5</xdr:row>
      <xdr:rowOff>0</xdr:rowOff>
    </xdr:from>
    <xdr:ext cx="9525" cy="9525"/>
    <xdr:pic>
      <xdr:nvPicPr>
        <xdr:cNvPr id="20" name="Picture 16" descr="clear">
          <a:extLst>
            <a:ext uri="{FF2B5EF4-FFF2-40B4-BE49-F238E27FC236}">
              <a16:creationId xmlns="" xmlns:a16="http://schemas.microsoft.com/office/drawing/2014/main" id="{00000000-0008-0000-05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168400"/>
          <a:ext cx="9525" cy="9525"/>
        </a:xfrm>
        <a:prstGeom prst="rect">
          <a:avLst/>
        </a:prstGeom>
        <a:noFill/>
      </xdr:spPr>
    </xdr:pic>
    <xdr:clientData/>
  </xdr:oneCellAnchor>
  <xdr:oneCellAnchor>
    <xdr:from>
      <xdr:col>0</xdr:col>
      <xdr:colOff>0</xdr:colOff>
      <xdr:row>5</xdr:row>
      <xdr:rowOff>0</xdr:rowOff>
    </xdr:from>
    <xdr:ext cx="9525" cy="9525"/>
    <xdr:pic>
      <xdr:nvPicPr>
        <xdr:cNvPr id="21" name="Picture 17" descr="clear">
          <a:extLst>
            <a:ext uri="{FF2B5EF4-FFF2-40B4-BE49-F238E27FC236}">
              <a16:creationId xmlns="" xmlns:a16="http://schemas.microsoft.com/office/drawing/2014/main" id="{00000000-0008-0000-05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168400"/>
          <a:ext cx="9525" cy="9525"/>
        </a:xfrm>
        <a:prstGeom prst="rect">
          <a:avLst/>
        </a:prstGeom>
        <a:noFill/>
      </xdr:spPr>
    </xdr:pic>
    <xdr:clientData/>
  </xdr:oneCellAnchor>
  <xdr:oneCellAnchor>
    <xdr:from>
      <xdr:col>0</xdr:col>
      <xdr:colOff>0</xdr:colOff>
      <xdr:row>10</xdr:row>
      <xdr:rowOff>0</xdr:rowOff>
    </xdr:from>
    <xdr:ext cx="9525" cy="9525"/>
    <xdr:pic>
      <xdr:nvPicPr>
        <xdr:cNvPr id="22" name="Picture 2" descr="clear">
          <a:extLst>
            <a:ext uri="{FF2B5EF4-FFF2-40B4-BE49-F238E27FC236}">
              <a16:creationId xmlns="" xmlns:a16="http://schemas.microsoft.com/office/drawing/2014/main" id="{00000000-0008-0000-05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46300"/>
          <a:ext cx="9525" cy="9525"/>
        </a:xfrm>
        <a:prstGeom prst="rect">
          <a:avLst/>
        </a:prstGeom>
        <a:noFill/>
      </xdr:spPr>
    </xdr:pic>
    <xdr:clientData/>
  </xdr:oneCellAnchor>
  <xdr:oneCellAnchor>
    <xdr:from>
      <xdr:col>0</xdr:col>
      <xdr:colOff>0</xdr:colOff>
      <xdr:row>10</xdr:row>
      <xdr:rowOff>0</xdr:rowOff>
    </xdr:from>
    <xdr:ext cx="9525" cy="9525"/>
    <xdr:pic>
      <xdr:nvPicPr>
        <xdr:cNvPr id="23" name="Picture 3" descr="clear">
          <a:extLst>
            <a:ext uri="{FF2B5EF4-FFF2-40B4-BE49-F238E27FC236}">
              <a16:creationId xmlns="" xmlns:a16="http://schemas.microsoft.com/office/drawing/2014/main" id="{00000000-0008-0000-05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46300"/>
          <a:ext cx="9525" cy="9525"/>
        </a:xfrm>
        <a:prstGeom prst="rect">
          <a:avLst/>
        </a:prstGeom>
        <a:noFill/>
      </xdr:spPr>
    </xdr:pic>
    <xdr:clientData/>
  </xdr:oneCellAnchor>
  <xdr:oneCellAnchor>
    <xdr:from>
      <xdr:col>0</xdr:col>
      <xdr:colOff>0</xdr:colOff>
      <xdr:row>10</xdr:row>
      <xdr:rowOff>0</xdr:rowOff>
    </xdr:from>
    <xdr:ext cx="9525" cy="9525"/>
    <xdr:pic>
      <xdr:nvPicPr>
        <xdr:cNvPr id="24" name="Picture 16" descr="clear">
          <a:extLst>
            <a:ext uri="{FF2B5EF4-FFF2-40B4-BE49-F238E27FC236}">
              <a16:creationId xmlns="" xmlns:a16="http://schemas.microsoft.com/office/drawing/2014/main" id="{00000000-0008-0000-0500-00001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46300"/>
          <a:ext cx="9525" cy="9525"/>
        </a:xfrm>
        <a:prstGeom prst="rect">
          <a:avLst/>
        </a:prstGeom>
        <a:noFill/>
      </xdr:spPr>
    </xdr:pic>
    <xdr:clientData/>
  </xdr:oneCellAnchor>
  <xdr:oneCellAnchor>
    <xdr:from>
      <xdr:col>0</xdr:col>
      <xdr:colOff>0</xdr:colOff>
      <xdr:row>10</xdr:row>
      <xdr:rowOff>0</xdr:rowOff>
    </xdr:from>
    <xdr:ext cx="9525" cy="9525"/>
    <xdr:pic>
      <xdr:nvPicPr>
        <xdr:cNvPr id="25" name="Picture 17" descr="clear">
          <a:extLst>
            <a:ext uri="{FF2B5EF4-FFF2-40B4-BE49-F238E27FC236}">
              <a16:creationId xmlns="" xmlns:a16="http://schemas.microsoft.com/office/drawing/2014/main" id="{00000000-0008-0000-0500-00001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46300"/>
          <a:ext cx="9525" cy="9525"/>
        </a:xfrm>
        <a:prstGeom prst="rect">
          <a:avLst/>
        </a:prstGeom>
        <a:noFill/>
      </xdr:spPr>
    </xdr:pic>
    <xdr:clientData/>
  </xdr:oneCellAnchor>
  <xdr:oneCellAnchor>
    <xdr:from>
      <xdr:col>0</xdr:col>
      <xdr:colOff>0</xdr:colOff>
      <xdr:row>8</xdr:row>
      <xdr:rowOff>0</xdr:rowOff>
    </xdr:from>
    <xdr:ext cx="9525" cy="9525"/>
    <xdr:pic>
      <xdr:nvPicPr>
        <xdr:cNvPr id="26" name="Picture 2" descr="clear">
          <a:extLst>
            <a:ext uri="{FF2B5EF4-FFF2-40B4-BE49-F238E27FC236}">
              <a16:creationId xmlns="" xmlns:a16="http://schemas.microsoft.com/office/drawing/2014/main" id="{00000000-0008-0000-0500-00001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765300"/>
          <a:ext cx="9525" cy="9525"/>
        </a:xfrm>
        <a:prstGeom prst="rect">
          <a:avLst/>
        </a:prstGeom>
        <a:noFill/>
      </xdr:spPr>
    </xdr:pic>
    <xdr:clientData/>
  </xdr:oneCellAnchor>
  <xdr:oneCellAnchor>
    <xdr:from>
      <xdr:col>0</xdr:col>
      <xdr:colOff>0</xdr:colOff>
      <xdr:row>8</xdr:row>
      <xdr:rowOff>0</xdr:rowOff>
    </xdr:from>
    <xdr:ext cx="9525" cy="9525"/>
    <xdr:pic>
      <xdr:nvPicPr>
        <xdr:cNvPr id="27" name="Picture 3" descr="clear">
          <a:extLst>
            <a:ext uri="{FF2B5EF4-FFF2-40B4-BE49-F238E27FC236}">
              <a16:creationId xmlns="" xmlns:a16="http://schemas.microsoft.com/office/drawing/2014/main" id="{00000000-0008-0000-0500-00001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765300"/>
          <a:ext cx="9525" cy="9525"/>
        </a:xfrm>
        <a:prstGeom prst="rect">
          <a:avLst/>
        </a:prstGeom>
        <a:noFill/>
      </xdr:spPr>
    </xdr:pic>
    <xdr:clientData/>
  </xdr:oneCellAnchor>
  <xdr:oneCellAnchor>
    <xdr:from>
      <xdr:col>0</xdr:col>
      <xdr:colOff>0</xdr:colOff>
      <xdr:row>8</xdr:row>
      <xdr:rowOff>0</xdr:rowOff>
    </xdr:from>
    <xdr:ext cx="9525" cy="9525"/>
    <xdr:pic>
      <xdr:nvPicPr>
        <xdr:cNvPr id="28" name="Picture 16" descr="clear">
          <a:extLst>
            <a:ext uri="{FF2B5EF4-FFF2-40B4-BE49-F238E27FC236}">
              <a16:creationId xmlns="" xmlns:a16="http://schemas.microsoft.com/office/drawing/2014/main" id="{00000000-0008-0000-0500-00001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765300"/>
          <a:ext cx="9525" cy="9525"/>
        </a:xfrm>
        <a:prstGeom prst="rect">
          <a:avLst/>
        </a:prstGeom>
        <a:noFill/>
      </xdr:spPr>
    </xdr:pic>
    <xdr:clientData/>
  </xdr:oneCellAnchor>
  <xdr:oneCellAnchor>
    <xdr:from>
      <xdr:col>0</xdr:col>
      <xdr:colOff>0</xdr:colOff>
      <xdr:row>8</xdr:row>
      <xdr:rowOff>0</xdr:rowOff>
    </xdr:from>
    <xdr:ext cx="9525" cy="9525"/>
    <xdr:pic>
      <xdr:nvPicPr>
        <xdr:cNvPr id="29" name="Picture 17" descr="clear">
          <a:extLst>
            <a:ext uri="{FF2B5EF4-FFF2-40B4-BE49-F238E27FC236}">
              <a16:creationId xmlns="" xmlns:a16="http://schemas.microsoft.com/office/drawing/2014/main" id="{00000000-0008-0000-0500-00001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765300"/>
          <a:ext cx="9525" cy="9525"/>
        </a:xfrm>
        <a:prstGeom prst="rect">
          <a:avLst/>
        </a:prstGeom>
        <a:noFill/>
      </xdr:spPr>
    </xdr:pic>
    <xdr:clientData/>
  </xdr:oneCellAnchor>
  <xdr:oneCellAnchor>
    <xdr:from>
      <xdr:col>5</xdr:col>
      <xdr:colOff>66675</xdr:colOff>
      <xdr:row>9</xdr:row>
      <xdr:rowOff>0</xdr:rowOff>
    </xdr:from>
    <xdr:ext cx="184731" cy="264560"/>
    <xdr:sp macro="" textlink="">
      <xdr:nvSpPr>
        <xdr:cNvPr id="31" name="TextBox 30">
          <a:extLst>
            <a:ext uri="{FF2B5EF4-FFF2-40B4-BE49-F238E27FC236}">
              <a16:creationId xmlns="" xmlns:a16="http://schemas.microsoft.com/office/drawing/2014/main" id="{00000000-0008-0000-0500-00001F000000}"/>
            </a:ext>
          </a:extLst>
        </xdr:cNvPr>
        <xdr:cNvSpPr txBox="1"/>
      </xdr:nvSpPr>
      <xdr:spPr>
        <a:xfrm>
          <a:off x="5730875" y="195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0</xdr:col>
      <xdr:colOff>0</xdr:colOff>
      <xdr:row>9</xdr:row>
      <xdr:rowOff>0</xdr:rowOff>
    </xdr:from>
    <xdr:to>
      <xdr:col>0</xdr:col>
      <xdr:colOff>9525</xdr:colOff>
      <xdr:row>9</xdr:row>
      <xdr:rowOff>9525</xdr:rowOff>
    </xdr:to>
    <xdr:pic>
      <xdr:nvPicPr>
        <xdr:cNvPr id="32" name="Picture 31" descr="clear">
          <a:extLst>
            <a:ext uri="{FF2B5EF4-FFF2-40B4-BE49-F238E27FC236}">
              <a16:creationId xmlns="" xmlns:a16="http://schemas.microsoft.com/office/drawing/2014/main" id="{00000000-0008-0000-0500-00002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55800"/>
          <a:ext cx="9525" cy="9525"/>
        </a:xfrm>
        <a:prstGeom prst="rect">
          <a:avLst/>
        </a:prstGeom>
        <a:noFill/>
      </xdr:spPr>
    </xdr:pic>
    <xdr:clientData/>
  </xdr:twoCellAnchor>
  <xdr:twoCellAnchor editAs="oneCell">
    <xdr:from>
      <xdr:col>0</xdr:col>
      <xdr:colOff>0</xdr:colOff>
      <xdr:row>9</xdr:row>
      <xdr:rowOff>0</xdr:rowOff>
    </xdr:from>
    <xdr:to>
      <xdr:col>0</xdr:col>
      <xdr:colOff>9525</xdr:colOff>
      <xdr:row>9</xdr:row>
      <xdr:rowOff>9525</xdr:rowOff>
    </xdr:to>
    <xdr:pic>
      <xdr:nvPicPr>
        <xdr:cNvPr id="33" name="Picture 32" descr="clear">
          <a:extLst>
            <a:ext uri="{FF2B5EF4-FFF2-40B4-BE49-F238E27FC236}">
              <a16:creationId xmlns="" xmlns:a16="http://schemas.microsoft.com/office/drawing/2014/main" id="{00000000-0008-0000-0500-00002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55800"/>
          <a:ext cx="9525" cy="9525"/>
        </a:xfrm>
        <a:prstGeom prst="rect">
          <a:avLst/>
        </a:prstGeom>
        <a:noFill/>
      </xdr:spPr>
    </xdr:pic>
    <xdr:clientData/>
  </xdr:twoCellAnchor>
  <xdr:twoCellAnchor editAs="oneCell">
    <xdr:from>
      <xdr:col>0</xdr:col>
      <xdr:colOff>0</xdr:colOff>
      <xdr:row>9</xdr:row>
      <xdr:rowOff>0</xdr:rowOff>
    </xdr:from>
    <xdr:to>
      <xdr:col>0</xdr:col>
      <xdr:colOff>9525</xdr:colOff>
      <xdr:row>9</xdr:row>
      <xdr:rowOff>9525</xdr:rowOff>
    </xdr:to>
    <xdr:pic>
      <xdr:nvPicPr>
        <xdr:cNvPr id="34" name="Picture 16" descr="clear">
          <a:extLst>
            <a:ext uri="{FF2B5EF4-FFF2-40B4-BE49-F238E27FC236}">
              <a16:creationId xmlns="" xmlns:a16="http://schemas.microsoft.com/office/drawing/2014/main" id="{00000000-0008-0000-0500-00002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55800"/>
          <a:ext cx="9525" cy="9525"/>
        </a:xfrm>
        <a:prstGeom prst="rect">
          <a:avLst/>
        </a:prstGeom>
        <a:noFill/>
      </xdr:spPr>
    </xdr:pic>
    <xdr:clientData/>
  </xdr:twoCellAnchor>
  <xdr:twoCellAnchor editAs="oneCell">
    <xdr:from>
      <xdr:col>0</xdr:col>
      <xdr:colOff>0</xdr:colOff>
      <xdr:row>9</xdr:row>
      <xdr:rowOff>0</xdr:rowOff>
    </xdr:from>
    <xdr:to>
      <xdr:col>0</xdr:col>
      <xdr:colOff>9525</xdr:colOff>
      <xdr:row>9</xdr:row>
      <xdr:rowOff>9525</xdr:rowOff>
    </xdr:to>
    <xdr:pic>
      <xdr:nvPicPr>
        <xdr:cNvPr id="35" name="Picture 17" descr="clear">
          <a:extLst>
            <a:ext uri="{FF2B5EF4-FFF2-40B4-BE49-F238E27FC236}">
              <a16:creationId xmlns="" xmlns:a16="http://schemas.microsoft.com/office/drawing/2014/main" id="{00000000-0008-0000-0500-00002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55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36" name="Picture 2" descr="clear">
          <a:extLst>
            <a:ext uri="{FF2B5EF4-FFF2-40B4-BE49-F238E27FC236}">
              <a16:creationId xmlns="" xmlns:a16="http://schemas.microsoft.com/office/drawing/2014/main" id="{00000000-0008-0000-0500-00002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717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37" name="Picture 3" descr="clear">
          <a:extLst>
            <a:ext uri="{FF2B5EF4-FFF2-40B4-BE49-F238E27FC236}">
              <a16:creationId xmlns="" xmlns:a16="http://schemas.microsoft.com/office/drawing/2014/main" id="{00000000-0008-0000-0500-00002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717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39" name="Picture 16" descr="clear">
          <a:extLst>
            <a:ext uri="{FF2B5EF4-FFF2-40B4-BE49-F238E27FC236}">
              <a16:creationId xmlns="" xmlns:a16="http://schemas.microsoft.com/office/drawing/2014/main" id="{00000000-0008-0000-0500-00002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717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40" name="Picture 17" descr="clear">
          <a:extLst>
            <a:ext uri="{FF2B5EF4-FFF2-40B4-BE49-F238E27FC236}">
              <a16:creationId xmlns="" xmlns:a16="http://schemas.microsoft.com/office/drawing/2014/main" id="{00000000-0008-0000-0500-00002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717800"/>
          <a:ext cx="9525" cy="9525"/>
        </a:xfrm>
        <a:prstGeom prst="rect">
          <a:avLst/>
        </a:prstGeom>
        <a:noFill/>
      </xdr:spPr>
    </xdr:pic>
    <xdr:clientData/>
  </xdr:twoCellAnchor>
  <xdr:oneCellAnchor>
    <xdr:from>
      <xdr:col>0</xdr:col>
      <xdr:colOff>1143000</xdr:colOff>
      <xdr:row>42</xdr:row>
      <xdr:rowOff>171450</xdr:rowOff>
    </xdr:from>
    <xdr:ext cx="184731" cy="264560"/>
    <xdr:sp macro="" textlink="">
      <xdr:nvSpPr>
        <xdr:cNvPr id="41" name="TextBox 40">
          <a:extLst>
            <a:ext uri="{FF2B5EF4-FFF2-40B4-BE49-F238E27FC236}">
              <a16:creationId xmlns="" xmlns:a16="http://schemas.microsoft.com/office/drawing/2014/main" id="{00000000-0008-0000-0500-000029000000}"/>
            </a:ext>
          </a:extLst>
        </xdr:cNvPr>
        <xdr:cNvSpPr txBox="1"/>
      </xdr:nvSpPr>
      <xdr:spPr>
        <a:xfrm>
          <a:off x="673100" y="898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0</xdr:colOff>
      <xdr:row>4</xdr:row>
      <xdr:rowOff>0</xdr:rowOff>
    </xdr:from>
    <xdr:ext cx="9525" cy="9525"/>
    <xdr:pic>
      <xdr:nvPicPr>
        <xdr:cNvPr id="43" name="Picture 2" descr="clear">
          <a:extLst>
            <a:ext uri="{FF2B5EF4-FFF2-40B4-BE49-F238E27FC236}">
              <a16:creationId xmlns="" xmlns:a16="http://schemas.microsoft.com/office/drawing/2014/main" id="{00000000-0008-0000-0500-00002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44" name="Picture 3" descr="clear">
          <a:extLst>
            <a:ext uri="{FF2B5EF4-FFF2-40B4-BE49-F238E27FC236}">
              <a16:creationId xmlns="" xmlns:a16="http://schemas.microsoft.com/office/drawing/2014/main" id="{00000000-0008-0000-0500-00002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45" name="Picture 16" descr="clear">
          <a:extLst>
            <a:ext uri="{FF2B5EF4-FFF2-40B4-BE49-F238E27FC236}">
              <a16:creationId xmlns="" xmlns:a16="http://schemas.microsoft.com/office/drawing/2014/main" id="{00000000-0008-0000-0500-00002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46" name="Picture 17" descr="clear">
          <a:extLst>
            <a:ext uri="{FF2B5EF4-FFF2-40B4-BE49-F238E27FC236}">
              <a16:creationId xmlns="" xmlns:a16="http://schemas.microsoft.com/office/drawing/2014/main" id="{00000000-0008-0000-0500-00002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47" name="Picture 2" descr="clear">
          <a:extLst>
            <a:ext uri="{FF2B5EF4-FFF2-40B4-BE49-F238E27FC236}">
              <a16:creationId xmlns="" xmlns:a16="http://schemas.microsoft.com/office/drawing/2014/main" id="{00000000-0008-0000-0500-00002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48" name="Picture 3" descr="clear">
          <a:extLst>
            <a:ext uri="{FF2B5EF4-FFF2-40B4-BE49-F238E27FC236}">
              <a16:creationId xmlns="" xmlns:a16="http://schemas.microsoft.com/office/drawing/2014/main" id="{00000000-0008-0000-0500-00003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49" name="Picture 16" descr="clear">
          <a:extLst>
            <a:ext uri="{FF2B5EF4-FFF2-40B4-BE49-F238E27FC236}">
              <a16:creationId xmlns="" xmlns:a16="http://schemas.microsoft.com/office/drawing/2014/main" id="{00000000-0008-0000-0500-00003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0" name="Picture 17" descr="clear">
          <a:extLst>
            <a:ext uri="{FF2B5EF4-FFF2-40B4-BE49-F238E27FC236}">
              <a16:creationId xmlns="" xmlns:a16="http://schemas.microsoft.com/office/drawing/2014/main" id="{00000000-0008-0000-0500-00003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1" name="Picture 2" descr="clear">
          <a:extLst>
            <a:ext uri="{FF2B5EF4-FFF2-40B4-BE49-F238E27FC236}">
              <a16:creationId xmlns="" xmlns:a16="http://schemas.microsoft.com/office/drawing/2014/main" id="{00000000-0008-0000-0500-00003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2" name="Picture 3" descr="clear">
          <a:extLst>
            <a:ext uri="{FF2B5EF4-FFF2-40B4-BE49-F238E27FC236}">
              <a16:creationId xmlns="" xmlns:a16="http://schemas.microsoft.com/office/drawing/2014/main" id="{00000000-0008-0000-0500-00003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3" name="Picture 16" descr="clear">
          <a:extLst>
            <a:ext uri="{FF2B5EF4-FFF2-40B4-BE49-F238E27FC236}">
              <a16:creationId xmlns="" xmlns:a16="http://schemas.microsoft.com/office/drawing/2014/main" id="{00000000-0008-0000-0500-00003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4" name="Picture 17" descr="clear">
          <a:extLst>
            <a:ext uri="{FF2B5EF4-FFF2-40B4-BE49-F238E27FC236}">
              <a16:creationId xmlns="" xmlns:a16="http://schemas.microsoft.com/office/drawing/2014/main" id="{00000000-0008-0000-0500-00003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5" name="Picture 2" descr="clear">
          <a:extLst>
            <a:ext uri="{FF2B5EF4-FFF2-40B4-BE49-F238E27FC236}">
              <a16:creationId xmlns="" xmlns:a16="http://schemas.microsoft.com/office/drawing/2014/main" id="{00000000-0008-0000-0500-00003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6" name="Picture 3" descr="clear">
          <a:extLst>
            <a:ext uri="{FF2B5EF4-FFF2-40B4-BE49-F238E27FC236}">
              <a16:creationId xmlns="" xmlns:a16="http://schemas.microsoft.com/office/drawing/2014/main" id="{00000000-0008-0000-0500-00003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7" name="Picture 16" descr="clear">
          <a:extLst>
            <a:ext uri="{FF2B5EF4-FFF2-40B4-BE49-F238E27FC236}">
              <a16:creationId xmlns="" xmlns:a16="http://schemas.microsoft.com/office/drawing/2014/main" id="{00000000-0008-0000-0500-00003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4</xdr:row>
      <xdr:rowOff>0</xdr:rowOff>
    </xdr:from>
    <xdr:ext cx="9525" cy="9525"/>
    <xdr:pic>
      <xdr:nvPicPr>
        <xdr:cNvPr id="58" name="Picture 17" descr="clear">
          <a:extLst>
            <a:ext uri="{FF2B5EF4-FFF2-40B4-BE49-F238E27FC236}">
              <a16:creationId xmlns="" xmlns:a16="http://schemas.microsoft.com/office/drawing/2014/main" id="{00000000-0008-0000-0500-00003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92200"/>
          <a:ext cx="9525" cy="9525"/>
        </a:xfrm>
        <a:prstGeom prst="rect">
          <a:avLst/>
        </a:prstGeom>
        <a:noFill/>
      </xdr:spPr>
    </xdr:pic>
    <xdr:clientData/>
  </xdr:oneCellAnchor>
  <xdr:oneCellAnchor>
    <xdr:from>
      <xdr:col>0</xdr:col>
      <xdr:colOff>0</xdr:colOff>
      <xdr:row>5</xdr:row>
      <xdr:rowOff>0</xdr:rowOff>
    </xdr:from>
    <xdr:ext cx="9525" cy="9525"/>
    <xdr:pic>
      <xdr:nvPicPr>
        <xdr:cNvPr id="59" name="Picture 2" descr="clear">
          <a:extLst>
            <a:ext uri="{FF2B5EF4-FFF2-40B4-BE49-F238E27FC236}">
              <a16:creationId xmlns="" xmlns:a16="http://schemas.microsoft.com/office/drawing/2014/main" id="{00000000-0008-0000-0500-00003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60" name="Picture 3" descr="clear">
          <a:extLst>
            <a:ext uri="{FF2B5EF4-FFF2-40B4-BE49-F238E27FC236}">
              <a16:creationId xmlns="" xmlns:a16="http://schemas.microsoft.com/office/drawing/2014/main" id="{00000000-0008-0000-0500-00003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61" name="Picture 16" descr="clear">
          <a:extLst>
            <a:ext uri="{FF2B5EF4-FFF2-40B4-BE49-F238E27FC236}">
              <a16:creationId xmlns="" xmlns:a16="http://schemas.microsoft.com/office/drawing/2014/main" id="{00000000-0008-0000-0500-00003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62" name="Picture 17" descr="clear">
          <a:extLst>
            <a:ext uri="{FF2B5EF4-FFF2-40B4-BE49-F238E27FC236}">
              <a16:creationId xmlns="" xmlns:a16="http://schemas.microsoft.com/office/drawing/2014/main" id="{00000000-0008-0000-0500-00003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10</xdr:row>
      <xdr:rowOff>0</xdr:rowOff>
    </xdr:from>
    <xdr:ext cx="9525" cy="9525"/>
    <xdr:pic>
      <xdr:nvPicPr>
        <xdr:cNvPr id="63" name="Picture 2" descr="clear">
          <a:extLst>
            <a:ext uri="{FF2B5EF4-FFF2-40B4-BE49-F238E27FC236}">
              <a16:creationId xmlns="" xmlns:a16="http://schemas.microsoft.com/office/drawing/2014/main" id="{00000000-0008-0000-0500-00003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92400"/>
          <a:ext cx="9525" cy="9525"/>
        </a:xfrm>
        <a:prstGeom prst="rect">
          <a:avLst/>
        </a:prstGeom>
        <a:noFill/>
      </xdr:spPr>
    </xdr:pic>
    <xdr:clientData/>
  </xdr:oneCellAnchor>
  <xdr:oneCellAnchor>
    <xdr:from>
      <xdr:col>0</xdr:col>
      <xdr:colOff>0</xdr:colOff>
      <xdr:row>10</xdr:row>
      <xdr:rowOff>0</xdr:rowOff>
    </xdr:from>
    <xdr:ext cx="9525" cy="9525"/>
    <xdr:pic>
      <xdr:nvPicPr>
        <xdr:cNvPr id="64" name="Picture 3" descr="clear">
          <a:extLst>
            <a:ext uri="{FF2B5EF4-FFF2-40B4-BE49-F238E27FC236}">
              <a16:creationId xmlns="" xmlns:a16="http://schemas.microsoft.com/office/drawing/2014/main" id="{00000000-0008-0000-0500-00004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92400"/>
          <a:ext cx="9525" cy="9525"/>
        </a:xfrm>
        <a:prstGeom prst="rect">
          <a:avLst/>
        </a:prstGeom>
        <a:noFill/>
      </xdr:spPr>
    </xdr:pic>
    <xdr:clientData/>
  </xdr:oneCellAnchor>
  <xdr:oneCellAnchor>
    <xdr:from>
      <xdr:col>0</xdr:col>
      <xdr:colOff>0</xdr:colOff>
      <xdr:row>10</xdr:row>
      <xdr:rowOff>0</xdr:rowOff>
    </xdr:from>
    <xdr:ext cx="9525" cy="9525"/>
    <xdr:pic>
      <xdr:nvPicPr>
        <xdr:cNvPr id="65" name="Picture 16" descr="clear">
          <a:extLst>
            <a:ext uri="{FF2B5EF4-FFF2-40B4-BE49-F238E27FC236}">
              <a16:creationId xmlns="" xmlns:a16="http://schemas.microsoft.com/office/drawing/2014/main" id="{00000000-0008-0000-0500-00004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92400"/>
          <a:ext cx="9525" cy="9525"/>
        </a:xfrm>
        <a:prstGeom prst="rect">
          <a:avLst/>
        </a:prstGeom>
        <a:noFill/>
      </xdr:spPr>
    </xdr:pic>
    <xdr:clientData/>
  </xdr:oneCellAnchor>
  <xdr:oneCellAnchor>
    <xdr:from>
      <xdr:col>0</xdr:col>
      <xdr:colOff>0</xdr:colOff>
      <xdr:row>10</xdr:row>
      <xdr:rowOff>0</xdr:rowOff>
    </xdr:from>
    <xdr:ext cx="9525" cy="9525"/>
    <xdr:pic>
      <xdr:nvPicPr>
        <xdr:cNvPr id="66" name="Picture 17" descr="clear">
          <a:extLst>
            <a:ext uri="{FF2B5EF4-FFF2-40B4-BE49-F238E27FC236}">
              <a16:creationId xmlns="" xmlns:a16="http://schemas.microsoft.com/office/drawing/2014/main" id="{00000000-0008-0000-0500-00004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692400"/>
          <a:ext cx="9525" cy="9525"/>
        </a:xfrm>
        <a:prstGeom prst="rect">
          <a:avLst/>
        </a:prstGeom>
        <a:noFill/>
      </xdr:spPr>
    </xdr:pic>
    <xdr:clientData/>
  </xdr:oneCellAnchor>
  <xdr:oneCellAnchor>
    <xdr:from>
      <xdr:col>0</xdr:col>
      <xdr:colOff>0</xdr:colOff>
      <xdr:row>8</xdr:row>
      <xdr:rowOff>0</xdr:rowOff>
    </xdr:from>
    <xdr:ext cx="9525" cy="9525"/>
    <xdr:pic>
      <xdr:nvPicPr>
        <xdr:cNvPr id="67" name="Picture 2" descr="clear">
          <a:extLst>
            <a:ext uri="{FF2B5EF4-FFF2-40B4-BE49-F238E27FC236}">
              <a16:creationId xmlns="" xmlns:a16="http://schemas.microsoft.com/office/drawing/2014/main" id="{00000000-0008-0000-0500-00004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oneCellAnchor>
  <xdr:oneCellAnchor>
    <xdr:from>
      <xdr:col>0</xdr:col>
      <xdr:colOff>0</xdr:colOff>
      <xdr:row>8</xdr:row>
      <xdr:rowOff>0</xdr:rowOff>
    </xdr:from>
    <xdr:ext cx="9525" cy="9525"/>
    <xdr:pic>
      <xdr:nvPicPr>
        <xdr:cNvPr id="68" name="Picture 3" descr="clear">
          <a:extLst>
            <a:ext uri="{FF2B5EF4-FFF2-40B4-BE49-F238E27FC236}">
              <a16:creationId xmlns="" xmlns:a16="http://schemas.microsoft.com/office/drawing/2014/main" id="{00000000-0008-0000-0500-00004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oneCellAnchor>
  <xdr:oneCellAnchor>
    <xdr:from>
      <xdr:col>0</xdr:col>
      <xdr:colOff>0</xdr:colOff>
      <xdr:row>8</xdr:row>
      <xdr:rowOff>0</xdr:rowOff>
    </xdr:from>
    <xdr:ext cx="9525" cy="9525"/>
    <xdr:pic>
      <xdr:nvPicPr>
        <xdr:cNvPr id="69" name="Picture 16" descr="clear">
          <a:extLst>
            <a:ext uri="{FF2B5EF4-FFF2-40B4-BE49-F238E27FC236}">
              <a16:creationId xmlns="" xmlns:a16="http://schemas.microsoft.com/office/drawing/2014/main" id="{00000000-0008-0000-0500-00004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oneCellAnchor>
  <xdr:oneCellAnchor>
    <xdr:from>
      <xdr:col>0</xdr:col>
      <xdr:colOff>0</xdr:colOff>
      <xdr:row>8</xdr:row>
      <xdr:rowOff>0</xdr:rowOff>
    </xdr:from>
    <xdr:ext cx="9525" cy="9525"/>
    <xdr:pic>
      <xdr:nvPicPr>
        <xdr:cNvPr id="70" name="Picture 17" descr="clear">
          <a:extLst>
            <a:ext uri="{FF2B5EF4-FFF2-40B4-BE49-F238E27FC236}">
              <a16:creationId xmlns="" xmlns:a16="http://schemas.microsoft.com/office/drawing/2014/main" id="{00000000-0008-0000-0500-00004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oneCellAnchor>
  <xdr:oneCellAnchor>
    <xdr:from>
      <xdr:col>5</xdr:col>
      <xdr:colOff>66675</xdr:colOff>
      <xdr:row>9</xdr:row>
      <xdr:rowOff>0</xdr:rowOff>
    </xdr:from>
    <xdr:ext cx="184731" cy="264560"/>
    <xdr:sp macro="" textlink="">
      <xdr:nvSpPr>
        <xdr:cNvPr id="71" name="TextBox 70">
          <a:extLst>
            <a:ext uri="{FF2B5EF4-FFF2-40B4-BE49-F238E27FC236}">
              <a16:creationId xmlns="" xmlns:a16="http://schemas.microsoft.com/office/drawing/2014/main" id="{00000000-0008-0000-0500-000047000000}"/>
            </a:ext>
          </a:extLst>
        </xdr:cNvPr>
        <xdr:cNvSpPr txBox="1"/>
      </xdr:nvSpPr>
      <xdr:spPr>
        <a:xfrm>
          <a:off x="4638675" y="242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0</xdr:col>
      <xdr:colOff>0</xdr:colOff>
      <xdr:row>9</xdr:row>
      <xdr:rowOff>0</xdr:rowOff>
    </xdr:from>
    <xdr:to>
      <xdr:col>0</xdr:col>
      <xdr:colOff>9525</xdr:colOff>
      <xdr:row>9</xdr:row>
      <xdr:rowOff>9525</xdr:rowOff>
    </xdr:to>
    <xdr:pic>
      <xdr:nvPicPr>
        <xdr:cNvPr id="72" name="Picture 71" descr="clear">
          <a:extLst>
            <a:ext uri="{FF2B5EF4-FFF2-40B4-BE49-F238E27FC236}">
              <a16:creationId xmlns="" xmlns:a16="http://schemas.microsoft.com/office/drawing/2014/main" id="{00000000-0008-0000-0500-00004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twoCellAnchor>
  <xdr:twoCellAnchor editAs="oneCell">
    <xdr:from>
      <xdr:col>0</xdr:col>
      <xdr:colOff>0</xdr:colOff>
      <xdr:row>9</xdr:row>
      <xdr:rowOff>0</xdr:rowOff>
    </xdr:from>
    <xdr:to>
      <xdr:col>0</xdr:col>
      <xdr:colOff>9525</xdr:colOff>
      <xdr:row>9</xdr:row>
      <xdr:rowOff>9525</xdr:rowOff>
    </xdr:to>
    <xdr:pic>
      <xdr:nvPicPr>
        <xdr:cNvPr id="73" name="Picture 72" descr="clear">
          <a:extLst>
            <a:ext uri="{FF2B5EF4-FFF2-40B4-BE49-F238E27FC236}">
              <a16:creationId xmlns="" xmlns:a16="http://schemas.microsoft.com/office/drawing/2014/main" id="{00000000-0008-0000-0500-00004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twoCellAnchor>
  <xdr:twoCellAnchor editAs="oneCell">
    <xdr:from>
      <xdr:col>0</xdr:col>
      <xdr:colOff>0</xdr:colOff>
      <xdr:row>9</xdr:row>
      <xdr:rowOff>0</xdr:rowOff>
    </xdr:from>
    <xdr:to>
      <xdr:col>0</xdr:col>
      <xdr:colOff>9525</xdr:colOff>
      <xdr:row>9</xdr:row>
      <xdr:rowOff>9525</xdr:rowOff>
    </xdr:to>
    <xdr:pic>
      <xdr:nvPicPr>
        <xdr:cNvPr id="74" name="Picture 16" descr="clear">
          <a:extLst>
            <a:ext uri="{FF2B5EF4-FFF2-40B4-BE49-F238E27FC236}">
              <a16:creationId xmlns="" xmlns:a16="http://schemas.microsoft.com/office/drawing/2014/main" id="{00000000-0008-0000-0500-00004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twoCellAnchor>
  <xdr:twoCellAnchor editAs="oneCell">
    <xdr:from>
      <xdr:col>0</xdr:col>
      <xdr:colOff>0</xdr:colOff>
      <xdr:row>9</xdr:row>
      <xdr:rowOff>0</xdr:rowOff>
    </xdr:from>
    <xdr:to>
      <xdr:col>0</xdr:col>
      <xdr:colOff>9525</xdr:colOff>
      <xdr:row>9</xdr:row>
      <xdr:rowOff>9525</xdr:rowOff>
    </xdr:to>
    <xdr:pic>
      <xdr:nvPicPr>
        <xdr:cNvPr id="75" name="Picture 17" descr="clear">
          <a:extLst>
            <a:ext uri="{FF2B5EF4-FFF2-40B4-BE49-F238E27FC236}">
              <a16:creationId xmlns="" xmlns:a16="http://schemas.microsoft.com/office/drawing/2014/main" id="{00000000-0008-0000-0500-00004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76" name="Picture 2" descr="clear">
          <a:extLst>
            <a:ext uri="{FF2B5EF4-FFF2-40B4-BE49-F238E27FC236}">
              <a16:creationId xmlns="" xmlns:a16="http://schemas.microsoft.com/office/drawing/2014/main" id="{00000000-0008-0000-0500-00004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77" name="Picture 3" descr="clear">
          <a:extLst>
            <a:ext uri="{FF2B5EF4-FFF2-40B4-BE49-F238E27FC236}">
              <a16:creationId xmlns="" xmlns:a16="http://schemas.microsoft.com/office/drawing/2014/main" id="{00000000-0008-0000-0500-00004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78" name="Picture 16" descr="clear">
          <a:extLst>
            <a:ext uri="{FF2B5EF4-FFF2-40B4-BE49-F238E27FC236}">
              <a16:creationId xmlns="" xmlns:a16="http://schemas.microsoft.com/office/drawing/2014/main" id="{00000000-0008-0000-0500-00004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79" name="Picture 17" descr="clear">
          <a:extLst>
            <a:ext uri="{FF2B5EF4-FFF2-40B4-BE49-F238E27FC236}">
              <a16:creationId xmlns="" xmlns:a16="http://schemas.microsoft.com/office/drawing/2014/main" id="{00000000-0008-0000-0500-00004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oneCellAnchor>
    <xdr:from>
      <xdr:col>0</xdr:col>
      <xdr:colOff>1143000</xdr:colOff>
      <xdr:row>42</xdr:row>
      <xdr:rowOff>171450</xdr:rowOff>
    </xdr:from>
    <xdr:ext cx="184731" cy="264560"/>
    <xdr:sp macro="" textlink="">
      <xdr:nvSpPr>
        <xdr:cNvPr id="80" name="TextBox 79">
          <a:extLst>
            <a:ext uri="{FF2B5EF4-FFF2-40B4-BE49-F238E27FC236}">
              <a16:creationId xmlns="" xmlns:a16="http://schemas.microsoft.com/office/drawing/2014/main" id="{00000000-0008-0000-0500-000050000000}"/>
            </a:ext>
          </a:extLst>
        </xdr:cNvPr>
        <xdr:cNvSpPr txBox="1"/>
      </xdr:nvSpPr>
      <xdr:spPr>
        <a:xfrm>
          <a:off x="1143000" y="113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0</xdr:colOff>
      <xdr:row>5</xdr:row>
      <xdr:rowOff>0</xdr:rowOff>
    </xdr:from>
    <xdr:ext cx="9525" cy="9525"/>
    <xdr:pic>
      <xdr:nvPicPr>
        <xdr:cNvPr id="81" name="Picture 2" descr="clear">
          <a:extLst>
            <a:ext uri="{FF2B5EF4-FFF2-40B4-BE49-F238E27FC236}">
              <a16:creationId xmlns="" xmlns:a16="http://schemas.microsoft.com/office/drawing/2014/main" id="{00000000-0008-0000-0500-00005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2" name="Picture 3" descr="clear">
          <a:extLst>
            <a:ext uri="{FF2B5EF4-FFF2-40B4-BE49-F238E27FC236}">
              <a16:creationId xmlns="" xmlns:a16="http://schemas.microsoft.com/office/drawing/2014/main" id="{00000000-0008-0000-0500-00005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3" name="Picture 16" descr="clear">
          <a:extLst>
            <a:ext uri="{FF2B5EF4-FFF2-40B4-BE49-F238E27FC236}">
              <a16:creationId xmlns="" xmlns:a16="http://schemas.microsoft.com/office/drawing/2014/main" id="{00000000-0008-0000-0500-00005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4" name="Picture 17" descr="clear">
          <a:extLst>
            <a:ext uri="{FF2B5EF4-FFF2-40B4-BE49-F238E27FC236}">
              <a16:creationId xmlns="" xmlns:a16="http://schemas.microsoft.com/office/drawing/2014/main" id="{00000000-0008-0000-0500-00005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5" name="Picture 2" descr="clear">
          <a:extLst>
            <a:ext uri="{FF2B5EF4-FFF2-40B4-BE49-F238E27FC236}">
              <a16:creationId xmlns="" xmlns:a16="http://schemas.microsoft.com/office/drawing/2014/main" id="{00000000-0008-0000-0500-00005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6" name="Picture 3" descr="clear">
          <a:extLst>
            <a:ext uri="{FF2B5EF4-FFF2-40B4-BE49-F238E27FC236}">
              <a16:creationId xmlns="" xmlns:a16="http://schemas.microsoft.com/office/drawing/2014/main" id="{00000000-0008-0000-0500-00005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7" name="Picture 16" descr="clear">
          <a:extLst>
            <a:ext uri="{FF2B5EF4-FFF2-40B4-BE49-F238E27FC236}">
              <a16:creationId xmlns="" xmlns:a16="http://schemas.microsoft.com/office/drawing/2014/main" id="{00000000-0008-0000-0500-00005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5</xdr:row>
      <xdr:rowOff>0</xdr:rowOff>
    </xdr:from>
    <xdr:ext cx="9525" cy="9525"/>
    <xdr:pic>
      <xdr:nvPicPr>
        <xdr:cNvPr id="88" name="Picture 17" descr="clear">
          <a:extLst>
            <a:ext uri="{FF2B5EF4-FFF2-40B4-BE49-F238E27FC236}">
              <a16:creationId xmlns="" xmlns:a16="http://schemas.microsoft.com/office/drawing/2014/main" id="{00000000-0008-0000-0500-00005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358900"/>
          <a:ext cx="9525" cy="9525"/>
        </a:xfrm>
        <a:prstGeom prst="rect">
          <a:avLst/>
        </a:prstGeom>
        <a:noFill/>
      </xdr:spPr>
    </xdr:pic>
    <xdr:clientData/>
  </xdr:oneCellAnchor>
  <xdr:oneCellAnchor>
    <xdr:from>
      <xdr:col>0</xdr:col>
      <xdr:colOff>0</xdr:colOff>
      <xdr:row>9</xdr:row>
      <xdr:rowOff>0</xdr:rowOff>
    </xdr:from>
    <xdr:ext cx="9525" cy="9525"/>
    <xdr:pic>
      <xdr:nvPicPr>
        <xdr:cNvPr id="89" name="Picture 2" descr="clear">
          <a:extLst>
            <a:ext uri="{FF2B5EF4-FFF2-40B4-BE49-F238E27FC236}">
              <a16:creationId xmlns="" xmlns:a16="http://schemas.microsoft.com/office/drawing/2014/main" id="{00000000-0008-0000-0500-00005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oneCellAnchor>
  <xdr:oneCellAnchor>
    <xdr:from>
      <xdr:col>0</xdr:col>
      <xdr:colOff>0</xdr:colOff>
      <xdr:row>9</xdr:row>
      <xdr:rowOff>0</xdr:rowOff>
    </xdr:from>
    <xdr:ext cx="9525" cy="9525"/>
    <xdr:pic>
      <xdr:nvPicPr>
        <xdr:cNvPr id="90" name="Picture 3" descr="clear">
          <a:extLst>
            <a:ext uri="{FF2B5EF4-FFF2-40B4-BE49-F238E27FC236}">
              <a16:creationId xmlns="" xmlns:a16="http://schemas.microsoft.com/office/drawing/2014/main" id="{00000000-0008-0000-0500-00005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oneCellAnchor>
  <xdr:oneCellAnchor>
    <xdr:from>
      <xdr:col>0</xdr:col>
      <xdr:colOff>0</xdr:colOff>
      <xdr:row>9</xdr:row>
      <xdr:rowOff>0</xdr:rowOff>
    </xdr:from>
    <xdr:ext cx="9525" cy="9525"/>
    <xdr:pic>
      <xdr:nvPicPr>
        <xdr:cNvPr id="91" name="Picture 16" descr="clear">
          <a:extLst>
            <a:ext uri="{FF2B5EF4-FFF2-40B4-BE49-F238E27FC236}">
              <a16:creationId xmlns="" xmlns:a16="http://schemas.microsoft.com/office/drawing/2014/main" id="{00000000-0008-0000-0500-00005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oneCellAnchor>
  <xdr:oneCellAnchor>
    <xdr:from>
      <xdr:col>0</xdr:col>
      <xdr:colOff>0</xdr:colOff>
      <xdr:row>9</xdr:row>
      <xdr:rowOff>0</xdr:rowOff>
    </xdr:from>
    <xdr:ext cx="9525" cy="9525"/>
    <xdr:pic>
      <xdr:nvPicPr>
        <xdr:cNvPr id="92" name="Picture 17" descr="clear">
          <a:extLst>
            <a:ext uri="{FF2B5EF4-FFF2-40B4-BE49-F238E27FC236}">
              <a16:creationId xmlns="" xmlns:a16="http://schemas.microsoft.com/office/drawing/2014/main" id="{00000000-0008-0000-0500-00005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425700"/>
          <a:ext cx="9525" cy="9525"/>
        </a:xfrm>
        <a:prstGeom prst="rect">
          <a:avLst/>
        </a:prstGeom>
        <a:noFill/>
      </xdr:spPr>
    </xdr:pic>
    <xdr:clientData/>
  </xdr:oneCellAnchor>
  <xdr:oneCellAnchor>
    <xdr:from>
      <xdr:col>0</xdr:col>
      <xdr:colOff>0</xdr:colOff>
      <xdr:row>7</xdr:row>
      <xdr:rowOff>0</xdr:rowOff>
    </xdr:from>
    <xdr:ext cx="9525" cy="9525"/>
    <xdr:pic>
      <xdr:nvPicPr>
        <xdr:cNvPr id="93" name="Picture 2" descr="clear">
          <a:extLst>
            <a:ext uri="{FF2B5EF4-FFF2-40B4-BE49-F238E27FC236}">
              <a16:creationId xmlns="" xmlns:a16="http://schemas.microsoft.com/office/drawing/2014/main" id="{00000000-0008-0000-0500-00005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92300"/>
          <a:ext cx="9525" cy="9525"/>
        </a:xfrm>
        <a:prstGeom prst="rect">
          <a:avLst/>
        </a:prstGeom>
        <a:noFill/>
      </xdr:spPr>
    </xdr:pic>
    <xdr:clientData/>
  </xdr:oneCellAnchor>
  <xdr:oneCellAnchor>
    <xdr:from>
      <xdr:col>0</xdr:col>
      <xdr:colOff>0</xdr:colOff>
      <xdr:row>7</xdr:row>
      <xdr:rowOff>0</xdr:rowOff>
    </xdr:from>
    <xdr:ext cx="9525" cy="9525"/>
    <xdr:pic>
      <xdr:nvPicPr>
        <xdr:cNvPr id="94" name="Picture 3" descr="clear">
          <a:extLst>
            <a:ext uri="{FF2B5EF4-FFF2-40B4-BE49-F238E27FC236}">
              <a16:creationId xmlns="" xmlns:a16="http://schemas.microsoft.com/office/drawing/2014/main" id="{00000000-0008-0000-0500-00005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92300"/>
          <a:ext cx="9525" cy="9525"/>
        </a:xfrm>
        <a:prstGeom prst="rect">
          <a:avLst/>
        </a:prstGeom>
        <a:noFill/>
      </xdr:spPr>
    </xdr:pic>
    <xdr:clientData/>
  </xdr:oneCellAnchor>
  <xdr:oneCellAnchor>
    <xdr:from>
      <xdr:col>0</xdr:col>
      <xdr:colOff>0</xdr:colOff>
      <xdr:row>7</xdr:row>
      <xdr:rowOff>0</xdr:rowOff>
    </xdr:from>
    <xdr:ext cx="9525" cy="9525"/>
    <xdr:pic>
      <xdr:nvPicPr>
        <xdr:cNvPr id="95" name="Picture 16" descr="clear">
          <a:extLst>
            <a:ext uri="{FF2B5EF4-FFF2-40B4-BE49-F238E27FC236}">
              <a16:creationId xmlns="" xmlns:a16="http://schemas.microsoft.com/office/drawing/2014/main" id="{00000000-0008-0000-0500-00005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92300"/>
          <a:ext cx="9525" cy="9525"/>
        </a:xfrm>
        <a:prstGeom prst="rect">
          <a:avLst/>
        </a:prstGeom>
        <a:noFill/>
      </xdr:spPr>
    </xdr:pic>
    <xdr:clientData/>
  </xdr:oneCellAnchor>
  <xdr:oneCellAnchor>
    <xdr:from>
      <xdr:col>0</xdr:col>
      <xdr:colOff>0</xdr:colOff>
      <xdr:row>7</xdr:row>
      <xdr:rowOff>0</xdr:rowOff>
    </xdr:from>
    <xdr:ext cx="9525" cy="9525"/>
    <xdr:pic>
      <xdr:nvPicPr>
        <xdr:cNvPr id="96" name="Picture 17" descr="clear">
          <a:extLst>
            <a:ext uri="{FF2B5EF4-FFF2-40B4-BE49-F238E27FC236}">
              <a16:creationId xmlns="" xmlns:a16="http://schemas.microsoft.com/office/drawing/2014/main" id="{00000000-0008-0000-0500-00006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92300"/>
          <a:ext cx="9525" cy="9525"/>
        </a:xfrm>
        <a:prstGeom prst="rect">
          <a:avLst/>
        </a:prstGeom>
        <a:noFill/>
      </xdr:spPr>
    </xdr:pic>
    <xdr:clientData/>
  </xdr:oneCellAnchor>
  <xdr:twoCellAnchor>
    <xdr:from>
      <xdr:col>0</xdr:col>
      <xdr:colOff>127000</xdr:colOff>
      <xdr:row>59</xdr:row>
      <xdr:rowOff>148247</xdr:rowOff>
    </xdr:from>
    <xdr:to>
      <xdr:col>6</xdr:col>
      <xdr:colOff>241300</xdr:colOff>
      <xdr:row>71</xdr:row>
      <xdr:rowOff>11723</xdr:rowOff>
    </xdr:to>
    <xdr:sp macro="" textlink="">
      <xdr:nvSpPr>
        <xdr:cNvPr id="97" name="TextBox 96">
          <a:extLst>
            <a:ext uri="{FF2B5EF4-FFF2-40B4-BE49-F238E27FC236}">
              <a16:creationId xmlns="" xmlns:a16="http://schemas.microsoft.com/office/drawing/2014/main" id="{00000000-0008-0000-0500-000061000000}"/>
            </a:ext>
          </a:extLst>
        </xdr:cNvPr>
        <xdr:cNvSpPr txBox="1"/>
      </xdr:nvSpPr>
      <xdr:spPr>
        <a:xfrm>
          <a:off x="127000" y="18309247"/>
          <a:ext cx="5359400" cy="3063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a:latin typeface="+mn-lt"/>
              <a:cs typeface="Times New Roman" pitchFamily="18" charset="0"/>
            </a:rPr>
            <a:t>d.  Does the</a:t>
          </a:r>
          <a:r>
            <a:rPr lang="en-US" sz="1100" b="1" baseline="0">
              <a:latin typeface="+mn-lt"/>
              <a:cs typeface="Times New Roman" pitchFamily="18" charset="0"/>
            </a:rPr>
            <a:t> portfolio have more risk, less risk, or the same risk as the market? Explain.</a:t>
          </a:r>
        </a:p>
        <a:p>
          <a:endParaRPr lang="en-US" sz="1100" b="1" baseline="0">
            <a:latin typeface="+mn-lt"/>
            <a:cs typeface="Times New Roman" pitchFamily="18" charset="0"/>
          </a:endParaRPr>
        </a:p>
        <a:p>
          <a:endParaRPr lang="en-US" sz="1100" b="1" baseline="0">
            <a:latin typeface="+mn-lt"/>
            <a:cs typeface="Times New Roman" pitchFamily="18" charset="0"/>
          </a:endParaRPr>
        </a:p>
        <a:p>
          <a:endParaRPr lang="en-US" sz="1100" b="1" baseline="0">
            <a:latin typeface="+mn-lt"/>
            <a:cs typeface="Times New Roman" pitchFamily="18" charset="0"/>
          </a:endParaRPr>
        </a:p>
        <a:p>
          <a:endParaRPr lang="en-US" sz="1100" b="1" baseline="0">
            <a:latin typeface="+mn-lt"/>
            <a:cs typeface="Times New Roman" pitchFamily="18" charset="0"/>
          </a:endParaRPr>
        </a:p>
        <a:p>
          <a:endParaRPr lang="en-US" sz="1100" b="1" baseline="0">
            <a:latin typeface="+mn-lt"/>
            <a:cs typeface="Times New Roman" pitchFamily="18" charset="0"/>
          </a:endParaRPr>
        </a:p>
        <a:p>
          <a:endParaRPr lang="en-US" sz="1100" b="1" baseline="0">
            <a:latin typeface="+mn-lt"/>
            <a:cs typeface="Times New Roman" pitchFamily="18" charset="0"/>
          </a:endParaRPr>
        </a:p>
        <a:p>
          <a:endParaRPr lang="en-US" sz="1100" b="1" baseline="0">
            <a:latin typeface="+mn-lt"/>
            <a:cs typeface="Times New Roman" pitchFamily="18" charset="0"/>
          </a:endParaRPr>
        </a:p>
        <a:p>
          <a:r>
            <a:rPr lang="en-US" sz="1100" b="1" baseline="0">
              <a:latin typeface="+mn-lt"/>
              <a:cs typeface="Times New Roman" pitchFamily="18" charset="0"/>
            </a:rPr>
            <a:t>e.  Will your portfolio likely outperform, underperform, or perform the same as the market in a period when stocks are rapidly falling in value?  Why?</a:t>
          </a:r>
        </a:p>
        <a:p>
          <a:endParaRPr lang="en-US" sz="1100" b="1" baseline="0">
            <a:latin typeface="+mn-lt"/>
            <a:cs typeface="Times New Roman" pitchFamily="18" charset="0"/>
          </a:endParaRPr>
        </a:p>
        <a:p>
          <a:endParaRPr lang="en-US" sz="1000" b="1" baseline="0">
            <a:solidFill>
              <a:srgbClr val="FF0000"/>
            </a:solidFill>
            <a:latin typeface="Times New Roman" pitchFamily="18" charset="0"/>
            <a:cs typeface="Times New Roman" pitchFamily="18" charset="0"/>
          </a:endParaRPr>
        </a:p>
        <a:p>
          <a:endParaRPr lang="en-US" sz="1000" b="1" baseline="0">
            <a:solidFill>
              <a:srgbClr val="FF0000"/>
            </a:solidFill>
            <a:latin typeface="Times New Roman" pitchFamily="18" charset="0"/>
            <a:cs typeface="Times New Roman" pitchFamily="18" charset="0"/>
          </a:endParaRPr>
        </a:p>
        <a:p>
          <a:endParaRPr lang="en-US" sz="1000" b="1" baseline="0">
            <a:solidFill>
              <a:srgbClr val="FF0000"/>
            </a:solidFill>
            <a:latin typeface="Times New Roman" pitchFamily="18" charset="0"/>
            <a:cs typeface="Times New Roman" pitchFamily="18" charset="0"/>
          </a:endParaRPr>
        </a:p>
      </xdr:txBody>
    </xdr:sp>
    <xdr:clientData/>
  </xdr:twoCellAnchor>
  <xdr:oneCellAnchor>
    <xdr:from>
      <xdr:col>5</xdr:col>
      <xdr:colOff>66675</xdr:colOff>
      <xdr:row>8</xdr:row>
      <xdr:rowOff>0</xdr:rowOff>
    </xdr:from>
    <xdr:ext cx="184731" cy="264560"/>
    <xdr:sp macro="" textlink="">
      <xdr:nvSpPr>
        <xdr:cNvPr id="98" name="TextBox 97">
          <a:extLst>
            <a:ext uri="{FF2B5EF4-FFF2-40B4-BE49-F238E27FC236}">
              <a16:creationId xmlns="" xmlns:a16="http://schemas.microsoft.com/office/drawing/2014/main" id="{00000000-0008-0000-0500-000062000000}"/>
            </a:ext>
          </a:extLst>
        </xdr:cNvPr>
        <xdr:cNvSpPr txBox="1"/>
      </xdr:nvSpPr>
      <xdr:spPr>
        <a:xfrm>
          <a:off x="4638675" y="215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0</xdr:col>
      <xdr:colOff>0</xdr:colOff>
      <xdr:row>8</xdr:row>
      <xdr:rowOff>0</xdr:rowOff>
    </xdr:from>
    <xdr:to>
      <xdr:col>0</xdr:col>
      <xdr:colOff>9525</xdr:colOff>
      <xdr:row>8</xdr:row>
      <xdr:rowOff>9525</xdr:rowOff>
    </xdr:to>
    <xdr:pic>
      <xdr:nvPicPr>
        <xdr:cNvPr id="99" name="Picture 98" descr="clear">
          <a:extLst>
            <a:ext uri="{FF2B5EF4-FFF2-40B4-BE49-F238E27FC236}">
              <a16:creationId xmlns="" xmlns:a16="http://schemas.microsoft.com/office/drawing/2014/main" id="{00000000-0008-0000-0500-00006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twoCellAnchor>
  <xdr:twoCellAnchor editAs="oneCell">
    <xdr:from>
      <xdr:col>0</xdr:col>
      <xdr:colOff>0</xdr:colOff>
      <xdr:row>8</xdr:row>
      <xdr:rowOff>0</xdr:rowOff>
    </xdr:from>
    <xdr:to>
      <xdr:col>0</xdr:col>
      <xdr:colOff>9525</xdr:colOff>
      <xdr:row>8</xdr:row>
      <xdr:rowOff>9525</xdr:rowOff>
    </xdr:to>
    <xdr:pic>
      <xdr:nvPicPr>
        <xdr:cNvPr id="100" name="Picture 99" descr="clear">
          <a:extLst>
            <a:ext uri="{FF2B5EF4-FFF2-40B4-BE49-F238E27FC236}">
              <a16:creationId xmlns="" xmlns:a16="http://schemas.microsoft.com/office/drawing/2014/main" id="{00000000-0008-0000-0500-00006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twoCellAnchor>
  <xdr:twoCellAnchor editAs="oneCell">
    <xdr:from>
      <xdr:col>0</xdr:col>
      <xdr:colOff>0</xdr:colOff>
      <xdr:row>8</xdr:row>
      <xdr:rowOff>0</xdr:rowOff>
    </xdr:from>
    <xdr:to>
      <xdr:col>0</xdr:col>
      <xdr:colOff>9525</xdr:colOff>
      <xdr:row>8</xdr:row>
      <xdr:rowOff>9525</xdr:rowOff>
    </xdr:to>
    <xdr:pic>
      <xdr:nvPicPr>
        <xdr:cNvPr id="101" name="Picture 16" descr="clear">
          <a:extLst>
            <a:ext uri="{FF2B5EF4-FFF2-40B4-BE49-F238E27FC236}">
              <a16:creationId xmlns="" xmlns:a16="http://schemas.microsoft.com/office/drawing/2014/main" id="{00000000-0008-0000-0500-00006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twoCellAnchor>
  <xdr:twoCellAnchor editAs="oneCell">
    <xdr:from>
      <xdr:col>0</xdr:col>
      <xdr:colOff>0</xdr:colOff>
      <xdr:row>8</xdr:row>
      <xdr:rowOff>0</xdr:rowOff>
    </xdr:from>
    <xdr:to>
      <xdr:col>0</xdr:col>
      <xdr:colOff>9525</xdr:colOff>
      <xdr:row>8</xdr:row>
      <xdr:rowOff>9525</xdr:rowOff>
    </xdr:to>
    <xdr:pic>
      <xdr:nvPicPr>
        <xdr:cNvPr id="102" name="Picture 17" descr="clear">
          <a:extLst>
            <a:ext uri="{FF2B5EF4-FFF2-40B4-BE49-F238E27FC236}">
              <a16:creationId xmlns="" xmlns:a16="http://schemas.microsoft.com/office/drawing/2014/main" id="{00000000-0008-0000-0500-00006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21590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103" name="Picture 2" descr="clear">
          <a:extLst>
            <a:ext uri="{FF2B5EF4-FFF2-40B4-BE49-F238E27FC236}">
              <a16:creationId xmlns="" xmlns:a16="http://schemas.microsoft.com/office/drawing/2014/main" id="{00000000-0008-0000-0500-00006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104" name="Picture 3" descr="clear">
          <a:extLst>
            <a:ext uri="{FF2B5EF4-FFF2-40B4-BE49-F238E27FC236}">
              <a16:creationId xmlns="" xmlns:a16="http://schemas.microsoft.com/office/drawing/2014/main" id="{00000000-0008-0000-0500-00006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twoCellAnchor>
    <xdr:from>
      <xdr:col>0</xdr:col>
      <xdr:colOff>2</xdr:colOff>
      <xdr:row>7</xdr:row>
      <xdr:rowOff>0</xdr:rowOff>
    </xdr:from>
    <xdr:to>
      <xdr:col>6</xdr:col>
      <xdr:colOff>635001</xdr:colOff>
      <xdr:row>10</xdr:row>
      <xdr:rowOff>142875</xdr:rowOff>
    </xdr:to>
    <xdr:sp macro="" textlink="">
      <xdr:nvSpPr>
        <xdr:cNvPr id="105" name="Text Box 14">
          <a:extLst>
            <a:ext uri="{FF2B5EF4-FFF2-40B4-BE49-F238E27FC236}">
              <a16:creationId xmlns="" xmlns:a16="http://schemas.microsoft.com/office/drawing/2014/main" id="{00000000-0008-0000-0500-000069000000}"/>
            </a:ext>
          </a:extLst>
        </xdr:cNvPr>
        <xdr:cNvSpPr txBox="1">
          <a:spLocks noChangeArrowheads="1"/>
        </xdr:cNvSpPr>
      </xdr:nvSpPr>
      <xdr:spPr bwMode="auto">
        <a:xfrm>
          <a:off x="2" y="1892300"/>
          <a:ext cx="5880099" cy="9429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100" b="1" i="0" u="none" strike="noStrike" baseline="0">
              <a:solidFill>
                <a:srgbClr val="000000"/>
              </a:solidFill>
              <a:latin typeface="+mn-lt"/>
              <a:cs typeface="Times New Roman" pitchFamily="18" charset="0"/>
            </a:rPr>
            <a:t>Question 6. (15 points)    A portfolio consists of Stock Aand Stock B.   Data for the 2 stocks is shown below.</a:t>
          </a:r>
        </a:p>
      </xdr:txBody>
    </xdr:sp>
    <xdr:clientData/>
  </xdr:twoCellAnchor>
  <xdr:twoCellAnchor editAs="oneCell">
    <xdr:from>
      <xdr:col>0</xdr:col>
      <xdr:colOff>0</xdr:colOff>
      <xdr:row>12</xdr:row>
      <xdr:rowOff>0</xdr:rowOff>
    </xdr:from>
    <xdr:to>
      <xdr:col>0</xdr:col>
      <xdr:colOff>9525</xdr:colOff>
      <xdr:row>12</xdr:row>
      <xdr:rowOff>9525</xdr:rowOff>
    </xdr:to>
    <xdr:pic>
      <xdr:nvPicPr>
        <xdr:cNvPr id="106" name="Picture 16" descr="clear">
          <a:extLst>
            <a:ext uri="{FF2B5EF4-FFF2-40B4-BE49-F238E27FC236}">
              <a16:creationId xmlns="" xmlns:a16="http://schemas.microsoft.com/office/drawing/2014/main" id="{00000000-0008-0000-0500-00006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twoCellAnchor editAs="oneCell">
    <xdr:from>
      <xdr:col>0</xdr:col>
      <xdr:colOff>0</xdr:colOff>
      <xdr:row>12</xdr:row>
      <xdr:rowOff>0</xdr:rowOff>
    </xdr:from>
    <xdr:to>
      <xdr:col>0</xdr:col>
      <xdr:colOff>9525</xdr:colOff>
      <xdr:row>12</xdr:row>
      <xdr:rowOff>9525</xdr:rowOff>
    </xdr:to>
    <xdr:pic>
      <xdr:nvPicPr>
        <xdr:cNvPr id="107" name="Picture 17" descr="clear">
          <a:extLst>
            <a:ext uri="{FF2B5EF4-FFF2-40B4-BE49-F238E27FC236}">
              <a16:creationId xmlns="" xmlns:a16="http://schemas.microsoft.com/office/drawing/2014/main" id="{00000000-0008-0000-0500-00006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225800"/>
          <a:ext cx="9525" cy="9525"/>
        </a:xfrm>
        <a:prstGeom prst="rect">
          <a:avLst/>
        </a:prstGeom>
        <a:noFill/>
      </xdr:spPr>
    </xdr:pic>
    <xdr:clientData/>
  </xdr:twoCellAnchor>
  <xdr:oneCellAnchor>
    <xdr:from>
      <xdr:col>0</xdr:col>
      <xdr:colOff>1143000</xdr:colOff>
      <xdr:row>44</xdr:row>
      <xdr:rowOff>171450</xdr:rowOff>
    </xdr:from>
    <xdr:ext cx="184731" cy="264560"/>
    <xdr:sp macro="" textlink="">
      <xdr:nvSpPr>
        <xdr:cNvPr id="108" name="TextBox 107">
          <a:extLst>
            <a:ext uri="{FF2B5EF4-FFF2-40B4-BE49-F238E27FC236}">
              <a16:creationId xmlns="" xmlns:a16="http://schemas.microsoft.com/office/drawing/2014/main" id="{00000000-0008-0000-0500-00006C000000}"/>
            </a:ext>
          </a:extLst>
        </xdr:cNvPr>
        <xdr:cNvSpPr txBox="1"/>
      </xdr:nvSpPr>
      <xdr:spPr>
        <a:xfrm>
          <a:off x="1143000" y="11931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G25"/>
  <sheetViews>
    <sheetView zoomScale="130" zoomScaleNormal="130" zoomScalePageLayoutView="130" workbookViewId="0"/>
  </sheetViews>
  <sheetFormatPr defaultColWidth="8.875" defaultRowHeight="15"/>
  <cols>
    <col min="1" max="1" width="20.125" style="6" customWidth="1"/>
    <col min="2" max="2" width="16.375" style="6" customWidth="1"/>
    <col min="3" max="3" width="13.375" style="6" customWidth="1"/>
    <col min="4" max="4" width="15.5" style="6" customWidth="1"/>
    <col min="5" max="16384" width="8.875" style="6"/>
  </cols>
  <sheetData>
    <row r="1" spans="1:7" ht="26.25" customHeight="1">
      <c r="A1" s="6" t="s">
        <v>110</v>
      </c>
    </row>
    <row r="2" spans="1:7">
      <c r="A2" s="32" t="s">
        <v>2</v>
      </c>
      <c r="B2" s="32"/>
      <c r="C2" s="32"/>
      <c r="D2" s="32"/>
      <c r="E2" s="32"/>
      <c r="F2" s="32"/>
      <c r="G2" s="32"/>
    </row>
    <row r="3" spans="1:7">
      <c r="A3" s="32" t="s">
        <v>0</v>
      </c>
      <c r="B3" s="32"/>
      <c r="C3" s="32"/>
      <c r="D3" s="32"/>
      <c r="E3" s="32"/>
      <c r="F3" s="32"/>
      <c r="G3" s="32"/>
    </row>
    <row r="4" spans="1:7">
      <c r="A4" s="32" t="s">
        <v>3</v>
      </c>
      <c r="B4" s="32"/>
      <c r="C4" s="32"/>
      <c r="D4" s="32"/>
      <c r="E4" s="32"/>
      <c r="F4" s="32"/>
      <c r="G4" s="32"/>
    </row>
    <row r="6" spans="1:7">
      <c r="A6" s="6" t="s">
        <v>4</v>
      </c>
    </row>
    <row r="8" spans="1:7">
      <c r="A8" s="6" t="s">
        <v>4</v>
      </c>
    </row>
    <row r="10" spans="1:7">
      <c r="A10" s="32"/>
      <c r="B10" s="32"/>
      <c r="C10" s="32"/>
      <c r="D10" s="32"/>
      <c r="E10" s="32"/>
      <c r="F10" s="32"/>
      <c r="G10" s="32"/>
    </row>
    <row r="11" spans="1:7">
      <c r="A11" s="32"/>
      <c r="B11" s="32"/>
      <c r="C11" s="32"/>
      <c r="D11" s="32"/>
      <c r="E11" s="32"/>
      <c r="F11" s="32"/>
      <c r="G11" s="32"/>
    </row>
    <row r="12" spans="1:7">
      <c r="A12" s="32"/>
      <c r="B12" s="32"/>
      <c r="C12" s="32"/>
      <c r="D12" s="32"/>
      <c r="E12" s="32"/>
      <c r="F12" s="32"/>
      <c r="G12" s="32"/>
    </row>
    <row r="13" spans="1:7">
      <c r="A13" s="32"/>
      <c r="B13" s="32"/>
      <c r="C13" s="32"/>
      <c r="D13" s="32"/>
      <c r="E13" s="32"/>
      <c r="F13" s="32"/>
      <c r="G13" s="32"/>
    </row>
    <row r="14" spans="1:7">
      <c r="A14" s="32"/>
      <c r="B14" s="32"/>
      <c r="C14" s="32"/>
      <c r="D14" s="32"/>
      <c r="E14" s="32"/>
      <c r="F14" s="32"/>
      <c r="G14" s="32"/>
    </row>
    <row r="15" spans="1:7">
      <c r="A15" s="32"/>
      <c r="B15" s="32"/>
      <c r="C15" s="32"/>
      <c r="D15" s="32"/>
      <c r="E15" s="32"/>
      <c r="F15" s="32"/>
      <c r="G15" s="32"/>
    </row>
    <row r="16" spans="1:7">
      <c r="A16" s="32"/>
      <c r="B16" s="32"/>
      <c r="C16" s="32"/>
      <c r="D16" s="32"/>
      <c r="E16" s="32"/>
      <c r="F16" s="32"/>
      <c r="G16" s="32"/>
    </row>
    <row r="17" spans="1:7">
      <c r="A17" s="32"/>
      <c r="B17" s="32"/>
      <c r="C17" s="32"/>
      <c r="D17" s="32"/>
      <c r="E17" s="32"/>
      <c r="F17" s="32"/>
      <c r="G17" s="32"/>
    </row>
    <row r="18" spans="1:7">
      <c r="A18" s="32"/>
      <c r="B18" s="32"/>
      <c r="C18" s="32"/>
      <c r="D18" s="32"/>
      <c r="E18" s="32"/>
      <c r="F18" s="32"/>
      <c r="G18" s="32"/>
    </row>
    <row r="19" spans="1:7">
      <c r="A19" s="32"/>
      <c r="B19" s="32"/>
      <c r="C19" s="32"/>
      <c r="D19" s="32"/>
      <c r="E19" s="32"/>
      <c r="F19" s="32"/>
      <c r="G19" s="32"/>
    </row>
    <row r="20" spans="1:7">
      <c r="A20" s="32"/>
      <c r="B20" s="32"/>
      <c r="C20" s="32"/>
      <c r="D20" s="32"/>
      <c r="E20" s="32"/>
      <c r="F20" s="32"/>
      <c r="G20" s="32"/>
    </row>
    <row r="21" spans="1:7">
      <c r="A21" s="32"/>
      <c r="B21" s="32"/>
      <c r="C21" s="32"/>
      <c r="D21" s="32"/>
      <c r="E21" s="32"/>
      <c r="F21" s="32"/>
      <c r="G21" s="32"/>
    </row>
    <row r="22" spans="1:7">
      <c r="A22" s="32"/>
      <c r="B22" s="32"/>
      <c r="C22" s="32"/>
      <c r="D22" s="32"/>
      <c r="E22" s="32"/>
      <c r="F22" s="32"/>
      <c r="G22" s="32"/>
    </row>
    <row r="23" spans="1:7">
      <c r="A23" s="32"/>
      <c r="B23" s="32"/>
      <c r="C23" s="32"/>
      <c r="D23" s="32"/>
      <c r="E23" s="32"/>
      <c r="F23" s="32"/>
      <c r="G23" s="32"/>
    </row>
    <row r="24" spans="1:7">
      <c r="A24" s="32"/>
      <c r="B24" s="32"/>
      <c r="C24" s="32"/>
      <c r="D24" s="32"/>
      <c r="E24" s="32"/>
      <c r="F24" s="32"/>
      <c r="G24" s="32"/>
    </row>
    <row r="25" spans="1:7">
      <c r="A25" s="32"/>
      <c r="B25" s="32"/>
      <c r="C25" s="32"/>
      <c r="D25" s="32"/>
      <c r="E25" s="32"/>
      <c r="F25" s="32"/>
      <c r="G25" s="32"/>
    </row>
  </sheetData>
  <phoneticPr fontId="2" type="noConversion"/>
  <printOptions headings="1" gridLines="1"/>
  <pageMargins left="0.7" right="0.7" top="0.75" bottom="0.75" header="0.3" footer="0.3"/>
  <pageSetup orientation="portrait" horizontalDpi="0" verticalDpi="0"/>
  <drawing r:id="rId1"/>
</worksheet>
</file>

<file path=xl/worksheets/sheet2.xml><?xml version="1.0" encoding="utf-8"?>
<worksheet xmlns="http://schemas.openxmlformats.org/spreadsheetml/2006/main" xmlns:r="http://schemas.openxmlformats.org/officeDocument/2006/relationships">
  <dimension ref="A1:M95"/>
  <sheetViews>
    <sheetView zoomScale="130" zoomScaleNormal="130" zoomScalePageLayoutView="130" workbookViewId="0">
      <selection activeCell="C68" sqref="C68"/>
    </sheetView>
  </sheetViews>
  <sheetFormatPr defaultColWidth="8.875" defaultRowHeight="21"/>
  <cols>
    <col min="1" max="1" width="44.5" style="2" bestFit="1" customWidth="1"/>
    <col min="2" max="2" width="12.875" style="2" bestFit="1" customWidth="1"/>
    <col min="3" max="3" width="12" style="2" bestFit="1" customWidth="1"/>
    <col min="4" max="4" width="20.5" style="2" bestFit="1" customWidth="1"/>
    <col min="5" max="6" width="12" style="2" bestFit="1" customWidth="1"/>
    <col min="7" max="7" width="8.875" style="2"/>
    <col min="8" max="8" width="8.875" style="30"/>
    <col min="9" max="16384" width="8.875" style="2"/>
  </cols>
  <sheetData>
    <row r="1" spans="1:8" ht="26.25" customHeight="1">
      <c r="A1" s="2" t="s">
        <v>1</v>
      </c>
    </row>
    <row r="2" spans="1:8" ht="18.75" customHeight="1">
      <c r="A2" s="104" t="s">
        <v>2</v>
      </c>
      <c r="B2" s="104"/>
      <c r="C2" s="104"/>
      <c r="D2" s="104"/>
      <c r="E2" s="104"/>
      <c r="F2" s="104"/>
      <c r="G2" s="104"/>
    </row>
    <row r="3" spans="1:8" ht="18.75" customHeight="1">
      <c r="A3" s="104" t="s">
        <v>0</v>
      </c>
      <c r="B3" s="104"/>
      <c r="C3" s="104"/>
      <c r="D3" s="104"/>
      <c r="E3" s="104"/>
      <c r="F3" s="104"/>
      <c r="G3" s="104"/>
    </row>
    <row r="4" spans="1:8" ht="18.75" customHeight="1">
      <c r="A4" s="104" t="s">
        <v>3</v>
      </c>
      <c r="B4" s="104"/>
      <c r="C4" s="104"/>
      <c r="D4" s="104"/>
      <c r="E4" s="104"/>
      <c r="F4" s="104"/>
      <c r="G4" s="104"/>
    </row>
    <row r="6" spans="1:8" s="31" customFormat="1">
      <c r="A6" s="1"/>
      <c r="B6" s="2"/>
      <c r="C6" s="2"/>
      <c r="D6" s="2"/>
      <c r="E6" s="2"/>
      <c r="F6" s="10"/>
      <c r="H6" s="41"/>
    </row>
    <row r="7" spans="1:8" s="31" customFormat="1">
      <c r="A7" s="1"/>
      <c r="B7" s="2"/>
      <c r="C7" s="2"/>
      <c r="D7" s="2"/>
      <c r="E7" s="2"/>
      <c r="F7" s="10"/>
      <c r="H7" s="41"/>
    </row>
    <row r="8" spans="1:8" s="31" customFormat="1">
      <c r="A8" s="1"/>
      <c r="B8" s="2"/>
      <c r="C8" s="2"/>
      <c r="D8" s="2"/>
      <c r="E8" s="2"/>
      <c r="F8" s="10"/>
      <c r="H8" s="41"/>
    </row>
    <row r="9" spans="1:8" s="31" customFormat="1">
      <c r="A9" s="1"/>
      <c r="B9" s="2"/>
      <c r="C9" s="2"/>
      <c r="D9" s="2"/>
      <c r="E9" s="2"/>
      <c r="F9" s="10"/>
      <c r="H9" s="41"/>
    </row>
    <row r="10" spans="1:8" s="31" customFormat="1">
      <c r="A10" s="1"/>
      <c r="B10" s="2"/>
      <c r="C10" s="2"/>
      <c r="D10" s="2"/>
      <c r="E10" s="2"/>
      <c r="F10" s="10"/>
      <c r="H10" s="41"/>
    </row>
    <row r="11" spans="1:8" s="31" customFormat="1">
      <c r="A11" s="1"/>
      <c r="B11" s="2"/>
      <c r="C11" s="2"/>
      <c r="D11" s="2"/>
      <c r="E11" s="2"/>
      <c r="F11" s="10"/>
      <c r="H11" s="41"/>
    </row>
    <row r="12" spans="1:8" s="31" customFormat="1">
      <c r="A12" s="1"/>
      <c r="B12" s="2"/>
      <c r="C12" s="2"/>
      <c r="D12" s="2"/>
      <c r="E12" s="2"/>
      <c r="F12" s="10"/>
      <c r="H12" s="41"/>
    </row>
    <row r="13" spans="1:8" s="31" customFormat="1">
      <c r="A13" s="1"/>
      <c r="B13" s="2"/>
      <c r="C13" s="2"/>
      <c r="D13" s="2"/>
      <c r="E13" s="2"/>
      <c r="F13" s="10"/>
      <c r="H13" s="41"/>
    </row>
    <row r="14" spans="1:8" s="31" customFormat="1">
      <c r="A14" s="34" t="s">
        <v>5</v>
      </c>
      <c r="B14" s="34"/>
      <c r="C14" s="34"/>
      <c r="D14" s="34"/>
      <c r="E14" s="34" t="s">
        <v>4</v>
      </c>
      <c r="F14" s="2"/>
      <c r="H14" s="41"/>
    </row>
    <row r="15" spans="1:8" s="31" customFormat="1">
      <c r="A15" s="2"/>
      <c r="B15" s="34" t="s">
        <v>4</v>
      </c>
      <c r="C15" s="2" t="s">
        <v>4</v>
      </c>
      <c r="D15" s="2" t="s">
        <v>6</v>
      </c>
      <c r="E15" s="1">
        <v>900000</v>
      </c>
      <c r="F15" s="2"/>
      <c r="H15" s="41"/>
    </row>
    <row r="16" spans="1:8" s="31" customFormat="1">
      <c r="A16" s="2"/>
      <c r="B16" s="2"/>
      <c r="C16" s="2"/>
      <c r="D16" s="2" t="s">
        <v>91</v>
      </c>
      <c r="E16" s="4">
        <v>1000000</v>
      </c>
      <c r="F16" s="2"/>
      <c r="H16" s="41"/>
    </row>
    <row r="17" spans="1:13" s="31" customFormat="1">
      <c r="A17" s="2"/>
      <c r="B17" s="2"/>
      <c r="C17" s="2"/>
      <c r="D17" s="2" t="s">
        <v>7</v>
      </c>
      <c r="E17" s="11">
        <v>700000</v>
      </c>
      <c r="F17" s="2"/>
      <c r="H17" s="41"/>
    </row>
    <row r="18" spans="1:13" s="31" customFormat="1">
      <c r="A18" s="2" t="s">
        <v>8</v>
      </c>
      <c r="B18" s="1">
        <v>2600000</v>
      </c>
      <c r="C18" s="1" t="s">
        <v>4</v>
      </c>
      <c r="D18" s="2" t="s">
        <v>9</v>
      </c>
      <c r="E18" s="1">
        <f>SUM(E15:E17)</f>
        <v>2600000</v>
      </c>
      <c r="F18" s="2"/>
      <c r="H18" s="41"/>
    </row>
    <row r="19" spans="1:13" s="31" customFormat="1">
      <c r="A19" s="2"/>
      <c r="B19" s="2"/>
      <c r="C19" s="2"/>
      <c r="D19" s="2"/>
      <c r="E19" s="2"/>
      <c r="F19" s="2"/>
      <c r="H19" s="41"/>
    </row>
    <row r="20" spans="1:13" s="31" customFormat="1">
      <c r="A20" s="48" t="s">
        <v>10</v>
      </c>
      <c r="B20" s="53">
        <v>10</v>
      </c>
      <c r="C20" s="54"/>
      <c r="D20" s="55" t="s">
        <v>92</v>
      </c>
      <c r="E20" s="56"/>
      <c r="F20" s="48" t="s">
        <v>10</v>
      </c>
      <c r="G20" s="1"/>
      <c r="H20" s="2"/>
      <c r="I20" s="49"/>
      <c r="K20" s="2"/>
      <c r="M20" s="41"/>
    </row>
    <row r="21" spans="1:13" s="31" customFormat="1">
      <c r="A21" s="54" t="s">
        <v>12</v>
      </c>
      <c r="B21" s="57">
        <f>E22/B20</f>
        <v>200000</v>
      </c>
      <c r="C21" s="54"/>
      <c r="D21" s="58" t="s">
        <v>11</v>
      </c>
      <c r="E21" s="59">
        <v>0.2</v>
      </c>
      <c r="F21" s="2" t="s">
        <v>12</v>
      </c>
      <c r="G21" s="4"/>
      <c r="H21" s="2"/>
      <c r="I21" s="2"/>
      <c r="J21" s="39"/>
      <c r="K21" s="2"/>
      <c r="M21" s="41"/>
    </row>
    <row r="22" spans="1:13" s="31" customFormat="1">
      <c r="A22" s="54" t="s">
        <v>14</v>
      </c>
      <c r="B22" s="60">
        <v>0.25</v>
      </c>
      <c r="C22" s="54"/>
      <c r="D22" s="58" t="s">
        <v>13</v>
      </c>
      <c r="E22" s="61">
        <v>2000000</v>
      </c>
      <c r="F22" s="2" t="s">
        <v>14</v>
      </c>
      <c r="G22" s="1"/>
      <c r="H22" s="2"/>
      <c r="I22" s="2"/>
      <c r="J22" s="1"/>
      <c r="K22" s="2"/>
      <c r="M22" s="41"/>
    </row>
    <row r="23" spans="1:13" s="31" customFormat="1">
      <c r="A23" s="54"/>
      <c r="B23" s="62"/>
      <c r="C23" s="54"/>
      <c r="D23" s="58" t="s">
        <v>15</v>
      </c>
      <c r="E23" s="61">
        <v>600000</v>
      </c>
      <c r="F23" s="2"/>
      <c r="G23" s="39"/>
      <c r="H23" s="2"/>
      <c r="I23" s="2"/>
      <c r="J23" s="1"/>
      <c r="K23" s="2"/>
      <c r="M23" s="41"/>
    </row>
    <row r="24" spans="1:13" s="31" customFormat="1">
      <c r="A24" s="48" t="s">
        <v>17</v>
      </c>
      <c r="B24" s="62" t="s">
        <v>4</v>
      </c>
      <c r="C24" s="54"/>
      <c r="D24" s="54" t="s">
        <v>16</v>
      </c>
      <c r="E24" s="62">
        <v>0.1</v>
      </c>
      <c r="F24" s="48" t="s">
        <v>17</v>
      </c>
      <c r="G24" s="39"/>
      <c r="H24" s="2"/>
      <c r="I24" s="2"/>
      <c r="J24" s="39"/>
      <c r="K24" s="2"/>
      <c r="M24" s="41"/>
    </row>
    <row r="25" spans="1:13" s="31" customFormat="1">
      <c r="A25" s="54" t="s">
        <v>19</v>
      </c>
      <c r="B25" s="53">
        <v>15</v>
      </c>
      <c r="C25" s="54"/>
      <c r="D25" s="58" t="s">
        <v>18</v>
      </c>
      <c r="E25" s="61">
        <f>E24*E23</f>
        <v>60000</v>
      </c>
      <c r="F25" s="2" t="s">
        <v>19</v>
      </c>
      <c r="G25" s="1"/>
      <c r="H25" s="2"/>
      <c r="I25" s="2"/>
      <c r="J25" s="1"/>
      <c r="K25" s="2"/>
      <c r="M25" s="41"/>
    </row>
    <row r="26" spans="1:13" s="31" customFormat="1">
      <c r="A26" s="54" t="s">
        <v>93</v>
      </c>
      <c r="B26" s="57">
        <f>E22/1000</f>
        <v>2000</v>
      </c>
      <c r="C26" s="54"/>
      <c r="D26" s="58" t="s">
        <v>20</v>
      </c>
      <c r="E26" s="61">
        <f>E24*E22</f>
        <v>200000</v>
      </c>
      <c r="F26" s="2" t="s">
        <v>21</v>
      </c>
      <c r="G26" s="4"/>
      <c r="H26" s="2"/>
      <c r="I26" s="2"/>
      <c r="J26" s="1"/>
      <c r="K26" s="2"/>
      <c r="M26" s="41"/>
    </row>
    <row r="27" spans="1:13" s="31" customFormat="1">
      <c r="A27" s="54" t="s">
        <v>12</v>
      </c>
      <c r="B27" s="57">
        <f>B26*B28</f>
        <v>100000</v>
      </c>
      <c r="C27" s="54"/>
      <c r="D27" s="58"/>
      <c r="E27" s="61"/>
      <c r="F27" s="2" t="s">
        <v>12</v>
      </c>
      <c r="G27" s="4"/>
      <c r="H27" s="2"/>
      <c r="I27" s="2"/>
      <c r="J27" s="1"/>
      <c r="K27" s="2"/>
      <c r="M27" s="41"/>
    </row>
    <row r="28" spans="1:13" s="31" customFormat="1">
      <c r="A28" s="54" t="s">
        <v>23</v>
      </c>
      <c r="B28" s="57">
        <v>50</v>
      </c>
      <c r="C28" s="62"/>
      <c r="D28" s="54" t="s">
        <v>22</v>
      </c>
      <c r="E28" s="63">
        <v>0.51500000000000001</v>
      </c>
      <c r="F28" s="2" t="s">
        <v>23</v>
      </c>
      <c r="G28" s="4"/>
      <c r="H28" s="39"/>
      <c r="I28" s="2"/>
      <c r="J28" s="42"/>
      <c r="K28" s="2"/>
      <c r="M28" s="41"/>
    </row>
    <row r="29" spans="1:13" s="31" customFormat="1">
      <c r="A29" s="2" t="s">
        <v>25</v>
      </c>
      <c r="B29" s="57">
        <f>B27*B25</f>
        <v>1500000</v>
      </c>
      <c r="C29" s="62"/>
      <c r="D29" s="54" t="s">
        <v>24</v>
      </c>
      <c r="E29" s="64">
        <v>4000000</v>
      </c>
      <c r="F29" s="2" t="s">
        <v>25</v>
      </c>
      <c r="G29" s="4"/>
      <c r="H29" s="39"/>
      <c r="I29" s="2"/>
      <c r="J29" s="11"/>
      <c r="K29" s="2"/>
      <c r="M29" s="41"/>
    </row>
    <row r="30" spans="1:13" s="31" customFormat="1">
      <c r="A30" s="65" t="s">
        <v>26</v>
      </c>
      <c r="B30" s="57">
        <f>B27*B22</f>
        <v>25000</v>
      </c>
      <c r="C30" s="62"/>
      <c r="D30" s="54"/>
      <c r="E30" s="64"/>
      <c r="F30" s="2" t="s">
        <v>26</v>
      </c>
      <c r="G30" s="4"/>
      <c r="H30" s="39"/>
      <c r="I30" s="2"/>
      <c r="J30" s="11"/>
      <c r="K30" s="2"/>
      <c r="M30" s="41"/>
    </row>
    <row r="31" spans="1:13" s="31" customFormat="1">
      <c r="A31" s="65" t="s">
        <v>27</v>
      </c>
      <c r="B31" s="57">
        <f>B29-B30</f>
        <v>1475000</v>
      </c>
      <c r="C31" s="62"/>
      <c r="D31" s="54"/>
      <c r="E31" s="64"/>
      <c r="F31" s="2" t="s">
        <v>27</v>
      </c>
      <c r="G31" s="4"/>
      <c r="H31" s="39"/>
      <c r="I31" s="2"/>
      <c r="J31" s="11"/>
      <c r="K31" s="2"/>
      <c r="M31" s="41"/>
    </row>
    <row r="32" spans="1:13" s="31" customFormat="1">
      <c r="A32" s="2"/>
      <c r="B32" s="2"/>
      <c r="C32" s="2"/>
      <c r="D32" s="2"/>
      <c r="E32" s="2"/>
      <c r="F32" s="2"/>
      <c r="H32" s="41"/>
    </row>
    <row r="33" spans="1:8" s="31" customFormat="1">
      <c r="A33" s="2"/>
      <c r="B33" s="2"/>
      <c r="C33" s="2"/>
      <c r="D33" s="2"/>
      <c r="E33" s="2"/>
      <c r="F33" s="2"/>
      <c r="H33" s="41"/>
    </row>
    <row r="34" spans="1:8" s="31" customFormat="1">
      <c r="A34" s="2"/>
      <c r="B34" s="2"/>
      <c r="C34" s="2"/>
      <c r="D34" s="2"/>
      <c r="E34" s="2"/>
      <c r="F34" s="2"/>
      <c r="H34" s="41"/>
    </row>
    <row r="35" spans="1:8" s="31" customFormat="1">
      <c r="A35" s="2"/>
      <c r="B35" s="2"/>
      <c r="C35" s="2"/>
      <c r="D35" s="2"/>
      <c r="E35" s="2"/>
      <c r="F35" s="2"/>
      <c r="H35" s="41"/>
    </row>
    <row r="36" spans="1:8" s="31" customFormat="1">
      <c r="A36" s="2"/>
      <c r="B36" s="2"/>
      <c r="C36" s="2"/>
      <c r="D36" s="2"/>
      <c r="E36" s="2"/>
      <c r="F36" s="2"/>
      <c r="H36" s="41"/>
    </row>
    <row r="37" spans="1:8" s="31" customFormat="1">
      <c r="A37" s="34"/>
      <c r="B37" s="34"/>
      <c r="C37" s="34"/>
      <c r="D37" s="34"/>
      <c r="E37" s="34"/>
      <c r="F37" s="2"/>
      <c r="H37" s="41"/>
    </row>
    <row r="38" spans="1:8" s="31" customFormat="1">
      <c r="A38" s="2"/>
      <c r="B38" s="34"/>
      <c r="C38" s="2"/>
      <c r="D38" s="2"/>
      <c r="E38" s="1"/>
      <c r="F38" s="1"/>
      <c r="H38" s="41"/>
    </row>
    <row r="39" spans="1:8" s="31" customFormat="1">
      <c r="A39" s="2"/>
      <c r="B39" s="2"/>
      <c r="C39" s="2"/>
      <c r="D39" s="2"/>
      <c r="E39" s="1"/>
      <c r="F39" s="8"/>
      <c r="H39" s="41"/>
    </row>
    <row r="40" spans="1:8" s="31" customFormat="1">
      <c r="A40" s="2"/>
      <c r="B40" s="2"/>
      <c r="C40" s="2"/>
      <c r="D40" s="2"/>
      <c r="E40" s="1"/>
      <c r="F40" s="8"/>
      <c r="H40" s="41"/>
    </row>
    <row r="41" spans="1:8" s="31" customFormat="1">
      <c r="A41" s="2"/>
      <c r="B41" s="2"/>
      <c r="C41" s="2"/>
      <c r="D41" s="2"/>
      <c r="E41" s="1"/>
      <c r="F41" s="11"/>
      <c r="H41" s="41"/>
    </row>
    <row r="42" spans="1:8" s="31" customFormat="1">
      <c r="A42" s="2"/>
      <c r="B42" s="1"/>
      <c r="C42" s="1"/>
      <c r="D42" s="2"/>
      <c r="E42" s="1"/>
      <c r="F42" s="1"/>
      <c r="H42" s="41"/>
    </row>
    <row r="43" spans="1:8" s="31" customFormat="1">
      <c r="A43" s="2"/>
      <c r="B43" s="2"/>
      <c r="C43" s="2"/>
      <c r="D43" s="2"/>
      <c r="E43" s="2"/>
      <c r="F43" s="2"/>
      <c r="H43" s="41"/>
    </row>
    <row r="44" spans="1:8" s="31" customFormat="1">
      <c r="A44" s="2"/>
      <c r="B44" s="2"/>
      <c r="C44" s="2"/>
      <c r="D44" s="2"/>
      <c r="E44" s="2"/>
      <c r="F44" s="2"/>
      <c r="H44" s="41"/>
    </row>
    <row r="45" spans="1:8" s="31" customFormat="1">
      <c r="A45" s="34"/>
      <c r="B45" s="34"/>
      <c r="C45" s="34"/>
      <c r="D45" s="34"/>
      <c r="E45" s="34"/>
      <c r="F45" s="2"/>
      <c r="H45" s="41"/>
    </row>
    <row r="46" spans="1:8" s="31" customFormat="1">
      <c r="A46" s="2"/>
      <c r="B46" s="2"/>
      <c r="C46" s="2"/>
      <c r="D46" s="2"/>
      <c r="E46" s="1"/>
      <c r="F46" s="1"/>
      <c r="H46" s="41"/>
    </row>
    <row r="47" spans="1:8" s="31" customFormat="1">
      <c r="A47" s="2"/>
      <c r="B47" s="2"/>
      <c r="C47" s="2"/>
      <c r="D47" s="2"/>
      <c r="E47" s="2"/>
      <c r="F47" s="4"/>
      <c r="H47" s="41"/>
    </row>
    <row r="48" spans="1:8" s="31" customFormat="1">
      <c r="A48" s="2"/>
      <c r="B48" s="2"/>
      <c r="C48" s="2"/>
      <c r="D48" s="2"/>
      <c r="E48" s="4"/>
      <c r="F48" s="8"/>
      <c r="H48" s="41"/>
    </row>
    <row r="49" spans="1:8" s="31" customFormat="1">
      <c r="A49" s="2"/>
      <c r="B49" s="2"/>
      <c r="C49" s="2"/>
      <c r="D49" s="2"/>
      <c r="E49" s="2"/>
      <c r="F49" s="4"/>
      <c r="H49" s="41"/>
    </row>
    <row r="50" spans="1:8" s="31" customFormat="1">
      <c r="A50" s="2"/>
      <c r="B50" s="2"/>
      <c r="C50" s="2"/>
      <c r="D50" s="2"/>
      <c r="E50" s="11"/>
      <c r="F50" s="11"/>
      <c r="H50" s="41"/>
    </row>
    <row r="51" spans="1:8" s="31" customFormat="1">
      <c r="A51" s="2"/>
      <c r="B51" s="1"/>
      <c r="C51" s="1"/>
      <c r="D51" s="2"/>
      <c r="E51" s="1"/>
      <c r="F51" s="1"/>
      <c r="H51" s="41"/>
    </row>
    <row r="52" spans="1:8" s="31" customFormat="1">
      <c r="A52" s="2"/>
      <c r="B52" s="2"/>
      <c r="C52" s="2"/>
      <c r="D52" s="2"/>
      <c r="E52" s="2"/>
      <c r="F52" s="2"/>
      <c r="H52" s="41"/>
    </row>
    <row r="53" spans="1:8" s="31" customFormat="1">
      <c r="A53" s="2" t="s">
        <v>4</v>
      </c>
      <c r="B53" s="2"/>
      <c r="C53" s="2"/>
      <c r="D53" s="2"/>
      <c r="E53" s="2"/>
      <c r="F53" s="2"/>
      <c r="H53" s="41"/>
    </row>
    <row r="54" spans="1:8" s="31" customFormat="1">
      <c r="A54" s="2"/>
      <c r="B54" s="2"/>
      <c r="C54" s="2"/>
      <c r="D54" s="2"/>
      <c r="E54" s="2"/>
      <c r="F54" s="2"/>
      <c r="H54" s="41"/>
    </row>
    <row r="55" spans="1:8" s="31" customFormat="1">
      <c r="A55" s="2"/>
      <c r="B55" s="2"/>
      <c r="C55" s="2"/>
      <c r="D55" s="3"/>
      <c r="E55" s="2"/>
      <c r="F55" s="2"/>
      <c r="H55" s="41"/>
    </row>
    <row r="56" spans="1:8" s="31" customFormat="1">
      <c r="A56" s="2"/>
      <c r="B56" s="11"/>
      <c r="C56" s="8"/>
      <c r="D56" s="11"/>
      <c r="E56" s="11"/>
      <c r="F56" s="2"/>
      <c r="H56" s="41"/>
    </row>
    <row r="57" spans="1:8" s="31" customFormat="1">
      <c r="A57" s="2"/>
      <c r="B57" s="11"/>
      <c r="C57" s="8"/>
      <c r="D57" s="8"/>
      <c r="E57" s="8"/>
      <c r="F57" s="2"/>
      <c r="H57" s="41"/>
    </row>
    <row r="58" spans="1:8" s="31" customFormat="1">
      <c r="A58" s="2"/>
      <c r="B58" s="10"/>
      <c r="C58" s="10"/>
      <c r="D58" s="10"/>
      <c r="E58" s="7"/>
      <c r="F58" s="2"/>
      <c r="H58" s="41"/>
    </row>
    <row r="59" spans="1:8" s="31" customFormat="1">
      <c r="A59" s="2"/>
      <c r="B59" s="12"/>
      <c r="C59" s="12"/>
      <c r="D59" s="12"/>
      <c r="E59" s="12"/>
      <c r="F59" s="2"/>
      <c r="H59" s="41"/>
    </row>
    <row r="60" spans="1:8" s="31" customFormat="1">
      <c r="A60" s="2"/>
      <c r="B60" s="12"/>
      <c r="C60" s="12"/>
      <c r="D60" s="12"/>
      <c r="E60" s="12"/>
      <c r="F60" s="2"/>
      <c r="H60" s="41"/>
    </row>
    <row r="61" spans="1:8" s="31" customFormat="1">
      <c r="A61" s="2"/>
      <c r="B61" s="12"/>
      <c r="C61" s="12"/>
      <c r="D61" s="12"/>
      <c r="E61" s="12"/>
      <c r="F61" s="2"/>
      <c r="H61" s="41"/>
    </row>
    <row r="62" spans="1:8" s="31" customFormat="1">
      <c r="A62" s="2"/>
      <c r="B62" s="12"/>
      <c r="C62" s="12"/>
      <c r="D62" s="12"/>
      <c r="E62" s="12"/>
      <c r="F62" s="2"/>
      <c r="H62" s="41"/>
    </row>
    <row r="63" spans="1:8" s="31" customFormat="1">
      <c r="A63" s="2"/>
      <c r="B63" s="39"/>
      <c r="C63" s="2"/>
      <c r="D63" s="2"/>
      <c r="E63" s="2"/>
      <c r="F63" s="2"/>
      <c r="H63" s="41"/>
    </row>
    <row r="64" spans="1:8" s="31" customFormat="1">
      <c r="A64" s="2"/>
      <c r="B64" s="39"/>
      <c r="C64" s="39"/>
      <c r="D64" s="39"/>
      <c r="E64" s="39"/>
      <c r="F64" s="2"/>
      <c r="H64" s="41"/>
    </row>
    <row r="65" spans="1:8" s="31" customFormat="1">
      <c r="A65" s="2"/>
      <c r="B65" s="1"/>
      <c r="C65" s="1"/>
      <c r="D65" s="1"/>
      <c r="E65" s="2"/>
      <c r="F65" s="2"/>
      <c r="H65" s="41"/>
    </row>
    <row r="66" spans="1:8" s="31" customFormat="1">
      <c r="A66" s="2"/>
      <c r="B66" s="1"/>
      <c r="C66" s="1"/>
      <c r="D66" s="1"/>
      <c r="E66" s="2"/>
      <c r="F66" s="2"/>
      <c r="H66" s="41"/>
    </row>
    <row r="67" spans="1:8" s="31" customFormat="1">
      <c r="A67" s="2"/>
      <c r="B67" s="11"/>
      <c r="C67" s="11"/>
      <c r="D67" s="4"/>
      <c r="E67" s="2"/>
      <c r="F67" s="2"/>
      <c r="H67" s="41"/>
    </row>
    <row r="68" spans="1:8" s="31" customFormat="1">
      <c r="A68" s="2"/>
      <c r="B68" s="1"/>
      <c r="C68" s="1"/>
      <c r="D68" s="1"/>
      <c r="E68" s="2"/>
      <c r="F68" s="2"/>
      <c r="H68" s="41"/>
    </row>
    <row r="69" spans="1:8" s="31" customFormat="1">
      <c r="A69" s="2"/>
      <c r="B69" s="4"/>
      <c r="C69" s="4"/>
      <c r="D69" s="4"/>
      <c r="E69" s="2"/>
      <c r="F69" s="2"/>
      <c r="H69" s="41"/>
    </row>
    <row r="70" spans="1:8" s="31" customFormat="1">
      <c r="A70" s="2"/>
      <c r="B70" s="1"/>
      <c r="C70" s="1"/>
      <c r="D70" s="1"/>
      <c r="E70" s="2"/>
      <c r="F70" s="2"/>
      <c r="H70" s="41"/>
    </row>
    <row r="71" spans="1:8" s="31" customFormat="1">
      <c r="A71" s="2"/>
      <c r="B71" s="2"/>
      <c r="C71" s="2"/>
      <c r="D71" s="2"/>
      <c r="E71" s="2"/>
      <c r="F71" s="2"/>
      <c r="H71" s="41"/>
    </row>
    <row r="72" spans="1:8" s="31" customFormat="1">
      <c r="A72" s="2"/>
      <c r="B72" s="11"/>
      <c r="C72" s="11"/>
      <c r="D72" s="11"/>
      <c r="E72" s="2"/>
      <c r="F72" s="2"/>
      <c r="H72" s="41"/>
    </row>
    <row r="73" spans="1:8" s="31" customFormat="1">
      <c r="A73" s="2"/>
      <c r="B73" s="5"/>
      <c r="C73" s="5"/>
      <c r="D73" s="5"/>
      <c r="E73" s="2"/>
      <c r="F73" s="2"/>
      <c r="H73" s="41"/>
    </row>
    <row r="74" spans="1:8" s="31" customFormat="1">
      <c r="A74" s="2"/>
      <c r="B74" s="2"/>
      <c r="C74" s="2"/>
      <c r="D74" s="2"/>
      <c r="E74" s="2"/>
      <c r="F74" s="2"/>
      <c r="H74" s="41"/>
    </row>
    <row r="75" spans="1:8" s="31" customFormat="1">
      <c r="A75" s="2" t="s">
        <v>29</v>
      </c>
      <c r="B75" s="2"/>
      <c r="C75" s="2"/>
      <c r="D75" s="2"/>
      <c r="E75" s="2"/>
      <c r="F75" s="2"/>
      <c r="H75" s="41"/>
    </row>
    <row r="76" spans="1:8" s="31" customFormat="1">
      <c r="A76" s="2"/>
      <c r="B76" s="1"/>
      <c r="C76" s="1"/>
      <c r="D76" s="1"/>
      <c r="E76" s="2"/>
      <c r="F76" s="2"/>
      <c r="H76" s="41"/>
    </row>
    <row r="77" spans="1:8" s="31" customFormat="1">
      <c r="A77" s="2"/>
      <c r="B77" s="43"/>
      <c r="C77" s="43"/>
      <c r="D77" s="43"/>
      <c r="E77" s="2"/>
      <c r="F77" s="2"/>
      <c r="H77" s="41"/>
    </row>
    <row r="78" spans="1:8" s="31" customFormat="1">
      <c r="A78" s="2"/>
      <c r="B78" s="2"/>
      <c r="C78" s="2"/>
      <c r="D78" s="2"/>
      <c r="E78" s="2"/>
      <c r="F78" s="2"/>
      <c r="H78" s="41"/>
    </row>
    <row r="79" spans="1:8" s="31" customFormat="1">
      <c r="A79" s="2" t="s">
        <v>30</v>
      </c>
      <c r="B79" s="2"/>
      <c r="C79" s="2"/>
      <c r="D79" s="2"/>
      <c r="E79" s="2"/>
      <c r="F79" s="2"/>
      <c r="H79" s="41"/>
    </row>
    <row r="80" spans="1:8" s="31" customFormat="1">
      <c r="A80" s="2"/>
      <c r="B80" s="2"/>
      <c r="C80" s="2"/>
      <c r="D80" s="2"/>
      <c r="E80" s="2"/>
      <c r="F80" s="2"/>
      <c r="H80" s="41"/>
    </row>
    <row r="81" spans="1:8" s="31" customFormat="1">
      <c r="A81" s="2" t="s">
        <v>4</v>
      </c>
      <c r="B81" s="2"/>
      <c r="C81" s="2"/>
      <c r="D81" s="2"/>
      <c r="E81" s="2"/>
      <c r="F81" s="2"/>
      <c r="H81" s="41"/>
    </row>
    <row r="82" spans="1:8" s="31" customFormat="1">
      <c r="A82" s="2"/>
      <c r="B82" s="2"/>
      <c r="C82" s="2"/>
      <c r="D82" s="2"/>
      <c r="E82" s="2"/>
      <c r="F82" s="2"/>
      <c r="H82" s="41"/>
    </row>
    <row r="83" spans="1:8" s="31" customFormat="1">
      <c r="A83" s="2"/>
      <c r="B83" s="2"/>
      <c r="C83" s="2"/>
      <c r="D83" s="2"/>
      <c r="E83" s="2"/>
      <c r="F83" s="2"/>
      <c r="H83" s="41"/>
    </row>
    <row r="84" spans="1:8" s="31" customFormat="1">
      <c r="A84" s="2"/>
      <c r="B84" s="2"/>
      <c r="C84" s="2"/>
      <c r="D84" s="2"/>
      <c r="E84" s="2"/>
      <c r="F84" s="2"/>
      <c r="H84" s="41"/>
    </row>
    <row r="85" spans="1:8" s="31" customFormat="1">
      <c r="A85" s="2"/>
      <c r="B85" s="2"/>
      <c r="C85" s="2"/>
      <c r="D85" s="2"/>
      <c r="E85" s="2"/>
      <c r="F85" s="2"/>
      <c r="H85" s="41"/>
    </row>
    <row r="86" spans="1:8" s="31" customFormat="1">
      <c r="A86" s="2"/>
      <c r="B86" s="2"/>
      <c r="C86" s="2"/>
      <c r="D86" s="2"/>
      <c r="E86" s="2"/>
      <c r="F86" s="2"/>
      <c r="H86" s="41"/>
    </row>
    <row r="87" spans="1:8" s="31" customFormat="1">
      <c r="A87" s="2"/>
      <c r="B87" s="2"/>
      <c r="C87" s="2"/>
      <c r="D87" s="2"/>
      <c r="E87" s="2"/>
      <c r="F87" s="2"/>
      <c r="H87" s="41"/>
    </row>
    <row r="88" spans="1:8" s="31" customFormat="1">
      <c r="A88" s="2"/>
      <c r="B88" s="2"/>
      <c r="C88" s="2"/>
      <c r="D88" s="2"/>
      <c r="E88" s="2"/>
      <c r="F88" s="2"/>
      <c r="H88" s="41"/>
    </row>
    <row r="89" spans="1:8" s="31" customFormat="1">
      <c r="A89" s="2"/>
      <c r="B89" s="2"/>
      <c r="C89" s="2"/>
      <c r="D89" s="2"/>
      <c r="E89" s="2"/>
      <c r="F89" s="2"/>
      <c r="H89" s="41"/>
    </row>
    <row r="90" spans="1:8" s="31" customFormat="1">
      <c r="A90" s="2"/>
      <c r="B90" s="2"/>
      <c r="C90" s="2"/>
      <c r="D90" s="2"/>
      <c r="E90" s="2"/>
      <c r="F90" s="2"/>
      <c r="H90" s="41"/>
    </row>
    <row r="91" spans="1:8" s="31" customFormat="1">
      <c r="A91" s="2"/>
      <c r="B91" s="2"/>
      <c r="C91" s="2"/>
      <c r="D91" s="2"/>
      <c r="E91" s="2"/>
      <c r="F91" s="2"/>
      <c r="H91" s="41"/>
    </row>
    <row r="92" spans="1:8" s="31" customFormat="1">
      <c r="A92" s="2"/>
      <c r="B92" s="2"/>
      <c r="C92" s="2"/>
      <c r="D92" s="2"/>
      <c r="E92" s="2"/>
      <c r="F92" s="2"/>
      <c r="H92" s="41"/>
    </row>
    <row r="93" spans="1:8" s="31" customFormat="1">
      <c r="A93" s="2"/>
      <c r="B93" s="2"/>
      <c r="C93" s="2"/>
      <c r="D93" s="2"/>
      <c r="E93" s="2"/>
      <c r="F93" s="2"/>
      <c r="H93" s="41"/>
    </row>
    <row r="94" spans="1:8" s="31" customFormat="1">
      <c r="A94" s="2"/>
      <c r="B94" s="2"/>
      <c r="C94" s="2"/>
      <c r="D94" s="2"/>
      <c r="E94" s="2"/>
      <c r="F94" s="2"/>
      <c r="H94" s="41"/>
    </row>
    <row r="95" spans="1:8" s="31" customFormat="1">
      <c r="H95" s="41"/>
    </row>
  </sheetData>
  <mergeCells count="3">
    <mergeCell ref="A2:G2"/>
    <mergeCell ref="A3:G3"/>
    <mergeCell ref="A4:G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G44"/>
  <sheetViews>
    <sheetView zoomScale="130" zoomScaleNormal="130" zoomScalePageLayoutView="130" workbookViewId="0">
      <selection activeCell="A13" sqref="A13"/>
    </sheetView>
  </sheetViews>
  <sheetFormatPr defaultColWidth="8.875" defaultRowHeight="15"/>
  <cols>
    <col min="1" max="1" width="33.625" style="2" customWidth="1"/>
    <col min="2" max="2" width="19" style="2" customWidth="1"/>
    <col min="3" max="3" width="14.5" style="2" bestFit="1" customWidth="1"/>
    <col min="4" max="4" width="17.625" style="2" bestFit="1" customWidth="1"/>
    <col min="5" max="5" width="10.625" style="2" bestFit="1" customWidth="1"/>
    <col min="6" max="6" width="8.875" style="2"/>
    <col min="7" max="7" width="9.375" style="2" bestFit="1" customWidth="1"/>
    <col min="8" max="16384" width="8.875" style="2"/>
  </cols>
  <sheetData>
    <row r="1" spans="1:7" ht="26.25" customHeight="1">
      <c r="A1" s="2" t="s">
        <v>110</v>
      </c>
    </row>
    <row r="2" spans="1:7" ht="18.75" customHeight="1">
      <c r="A2" s="104" t="s">
        <v>2</v>
      </c>
      <c r="B2" s="104"/>
      <c r="C2" s="104"/>
      <c r="D2" s="104"/>
      <c r="E2" s="104"/>
      <c r="F2" s="104"/>
      <c r="G2" s="104"/>
    </row>
    <row r="3" spans="1:7" ht="18.75" customHeight="1">
      <c r="A3" s="104" t="s">
        <v>0</v>
      </c>
      <c r="B3" s="104"/>
      <c r="C3" s="104"/>
      <c r="D3" s="104"/>
      <c r="E3" s="104"/>
      <c r="F3" s="104"/>
      <c r="G3" s="104"/>
    </row>
    <row r="4" spans="1:7" ht="18.75" customHeight="1">
      <c r="A4" s="104" t="s">
        <v>3</v>
      </c>
      <c r="B4" s="104"/>
      <c r="C4" s="104"/>
      <c r="D4" s="104"/>
      <c r="E4" s="104"/>
      <c r="F4" s="104"/>
      <c r="G4" s="104"/>
    </row>
    <row r="6" spans="1:7">
      <c r="B6" s="6"/>
      <c r="C6" s="6"/>
      <c r="D6" s="6"/>
      <c r="E6" s="6"/>
      <c r="F6" s="6"/>
      <c r="G6" s="6"/>
    </row>
    <row r="7" spans="1:7">
      <c r="B7" s="6"/>
      <c r="C7" s="6"/>
      <c r="D7" s="6"/>
      <c r="E7" s="6"/>
      <c r="F7" s="6"/>
      <c r="G7" s="6"/>
    </row>
    <row r="8" spans="1:7">
      <c r="B8" s="6"/>
      <c r="C8" s="6"/>
      <c r="D8" s="6"/>
      <c r="E8" s="6"/>
      <c r="F8" s="6"/>
      <c r="G8" s="6"/>
    </row>
    <row r="9" spans="1:7">
      <c r="B9" s="6"/>
      <c r="C9" s="6"/>
      <c r="D9" s="6"/>
      <c r="E9" s="6"/>
      <c r="F9" s="6"/>
      <c r="G9" s="6"/>
    </row>
    <row r="10" spans="1:7">
      <c r="B10" s="6"/>
      <c r="C10" s="6"/>
      <c r="D10" s="6"/>
      <c r="E10" s="6"/>
      <c r="F10" s="6"/>
      <c r="G10" s="6"/>
    </row>
    <row r="11" spans="1:7">
      <c r="A11" s="2" t="s">
        <v>98</v>
      </c>
      <c r="B11" s="16">
        <v>0.11</v>
      </c>
      <c r="C11" s="6"/>
      <c r="D11" s="6"/>
      <c r="E11" s="6"/>
      <c r="F11" s="6"/>
      <c r="G11" s="6"/>
    </row>
    <row r="12" spans="1:7">
      <c r="A12" s="6" t="s">
        <v>99</v>
      </c>
      <c r="B12" s="16">
        <v>0.04</v>
      </c>
      <c r="C12" s="52" t="s">
        <v>100</v>
      </c>
      <c r="D12" s="52" t="s">
        <v>101</v>
      </c>
      <c r="E12" s="52" t="s">
        <v>102</v>
      </c>
      <c r="F12" s="6"/>
      <c r="G12" s="6"/>
    </row>
    <row r="13" spans="1:7">
      <c r="A13" s="6" t="s">
        <v>103</v>
      </c>
      <c r="C13" s="6">
        <v>450</v>
      </c>
      <c r="D13" s="6">
        <v>750</v>
      </c>
      <c r="E13" s="6">
        <v>805</v>
      </c>
      <c r="F13" s="6"/>
      <c r="G13" s="6"/>
    </row>
    <row r="14" spans="1:7">
      <c r="A14" s="6"/>
      <c r="B14" s="6"/>
      <c r="C14" s="6"/>
      <c r="D14" s="6"/>
      <c r="E14" s="6"/>
      <c r="F14" s="6"/>
      <c r="G14" s="6"/>
    </row>
    <row r="15" spans="1:7">
      <c r="A15" s="6" t="s">
        <v>104</v>
      </c>
      <c r="B15" s="6"/>
      <c r="C15" s="6"/>
      <c r="D15" s="6"/>
      <c r="E15" s="6"/>
      <c r="F15" s="6"/>
      <c r="G15" s="6"/>
    </row>
    <row r="16" spans="1:7">
      <c r="A16" s="6"/>
      <c r="B16" s="6"/>
      <c r="C16" s="6"/>
      <c r="D16" s="6"/>
      <c r="E16" s="6"/>
      <c r="F16" s="6"/>
      <c r="G16" s="6"/>
    </row>
    <row r="17" spans="1:7" ht="15.75">
      <c r="A17" t="s">
        <v>107</v>
      </c>
      <c r="C17" s="6"/>
      <c r="D17" s="6"/>
      <c r="E17" s="6"/>
      <c r="F17" s="6"/>
      <c r="G17" s="6"/>
    </row>
    <row r="18" spans="1:7" ht="15.75">
      <c r="A18"/>
      <c r="C18" s="6"/>
      <c r="D18" s="6"/>
      <c r="E18" s="6"/>
      <c r="F18" s="6"/>
      <c r="G18" s="6"/>
    </row>
    <row r="19" spans="1:7" ht="15.75">
      <c r="A19">
        <f xml:space="preserve"> 805*(1+4%)</f>
        <v>837.2</v>
      </c>
      <c r="C19" s="6"/>
      <c r="D19" s="6"/>
      <c r="E19" s="6"/>
      <c r="F19" s="6"/>
      <c r="G19" s="6"/>
    </row>
    <row r="20" spans="1:7" ht="15.75">
      <c r="A20"/>
      <c r="C20" s="6"/>
      <c r="D20" s="6"/>
      <c r="E20" s="6"/>
      <c r="F20" s="6"/>
      <c r="G20" s="6"/>
    </row>
    <row r="21" spans="1:7" ht="15.75">
      <c r="A21" s="103">
        <f xml:space="preserve"> 837.2</f>
        <v>837.2</v>
      </c>
      <c r="C21" s="6"/>
      <c r="D21" s="6"/>
      <c r="E21" s="6"/>
      <c r="F21" s="6"/>
      <c r="G21" s="6"/>
    </row>
    <row r="22" spans="1:7">
      <c r="A22" s="6" t="s">
        <v>105</v>
      </c>
      <c r="B22" s="6"/>
      <c r="C22" s="6"/>
      <c r="D22" s="6"/>
      <c r="E22" s="6"/>
      <c r="F22" s="6"/>
      <c r="G22" s="6"/>
    </row>
    <row r="23" spans="1:7">
      <c r="A23" s="6"/>
      <c r="B23" s="6"/>
      <c r="C23" s="6"/>
      <c r="D23" s="6"/>
      <c r="E23" s="17" t="s">
        <v>4</v>
      </c>
      <c r="F23" s="6"/>
      <c r="G23" s="6"/>
    </row>
    <row r="24" spans="1:7" ht="15.75">
      <c r="A24" t="s">
        <v>108</v>
      </c>
      <c r="B24" s="6"/>
      <c r="C24" s="6"/>
      <c r="D24" s="6"/>
      <c r="E24" s="6"/>
      <c r="F24" s="6"/>
      <c r="G24" s="6"/>
    </row>
    <row r="25" spans="1:7" ht="15.75">
      <c r="A25"/>
      <c r="B25" s="6"/>
      <c r="C25" s="6"/>
      <c r="D25" s="6"/>
      <c r="E25" s="6"/>
      <c r="F25" s="6"/>
      <c r="G25" s="6"/>
    </row>
    <row r="26" spans="1:7" ht="15.75">
      <c r="A26">
        <f xml:space="preserve"> 837.2/ (11%-4%)</f>
        <v>11960</v>
      </c>
      <c r="B26" s="6"/>
      <c r="C26" s="6"/>
      <c r="D26" s="6"/>
      <c r="E26" s="6"/>
      <c r="F26" s="6"/>
      <c r="G26" s="6"/>
    </row>
    <row r="27" spans="1:7" ht="15.75">
      <c r="A27"/>
      <c r="B27" s="6"/>
      <c r="C27" s="6"/>
      <c r="D27" s="6"/>
      <c r="E27" s="6"/>
      <c r="F27" s="6"/>
      <c r="G27" s="6"/>
    </row>
    <row r="28" spans="1:7" ht="15.75">
      <c r="A28" s="103">
        <f xml:space="preserve"> 11960</f>
        <v>11960</v>
      </c>
    </row>
    <row r="29" spans="1:7">
      <c r="A29" s="6" t="s">
        <v>106</v>
      </c>
    </row>
    <row r="30" spans="1:7">
      <c r="A30" s="6"/>
      <c r="C30" s="52"/>
      <c r="D30" s="52"/>
      <c r="E30" s="52"/>
    </row>
    <row r="31" spans="1:7" ht="15.75">
      <c r="A31" t="s">
        <v>109</v>
      </c>
      <c r="E31" s="25"/>
    </row>
    <row r="32" spans="1:7" ht="15.75">
      <c r="A32"/>
      <c r="E32" s="5"/>
    </row>
    <row r="33" spans="1:1" ht="15.75">
      <c r="A33">
        <f xml:space="preserve"> 450/1.11^1+750/1.11^2+ (805+11960)/1.11^3</f>
        <v>10347.780212645075</v>
      </c>
    </row>
    <row r="34" spans="1:1" ht="15.75">
      <c r="A34"/>
    </row>
    <row r="35" spans="1:1" ht="15.75">
      <c r="A35" s="103">
        <f xml:space="preserve"> 10347.78</f>
        <v>10347.780000000001</v>
      </c>
    </row>
    <row r="38" spans="1:1" ht="15.75">
      <c r="A38"/>
    </row>
    <row r="44" spans="1:1" ht="15.75">
      <c r="A44"/>
    </row>
  </sheetData>
  <mergeCells count="3">
    <mergeCell ref="A2:G2"/>
    <mergeCell ref="A3:G3"/>
    <mergeCell ref="A4:G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pageSetUpPr fitToPage="1"/>
  </sheetPr>
  <dimension ref="A1:T178"/>
  <sheetViews>
    <sheetView topLeftCell="A13" zoomScale="135" zoomScaleNormal="130" zoomScalePageLayoutView="130" workbookViewId="0">
      <selection activeCell="A14" sqref="A14:G20"/>
    </sheetView>
  </sheetViews>
  <sheetFormatPr defaultColWidth="8.875" defaultRowHeight="21"/>
  <cols>
    <col min="1" max="1" width="21.625" style="2" customWidth="1"/>
    <col min="2" max="2" width="13.875" style="2" customWidth="1"/>
    <col min="3" max="3" width="14.375" style="2" customWidth="1"/>
    <col min="4" max="4" width="12.125" style="2" customWidth="1"/>
    <col min="5" max="5" width="11.5" style="2" bestFit="1" customWidth="1"/>
    <col min="6" max="6" width="14" style="2" bestFit="1" customWidth="1"/>
    <col min="7" max="7" width="14.625" style="2" bestFit="1" customWidth="1"/>
    <col min="8" max="8" width="8.875" style="40"/>
    <col min="9" max="9" width="4.375" style="30" bestFit="1" customWidth="1"/>
    <col min="10" max="10" width="4.375" style="30" customWidth="1"/>
    <col min="11" max="11" width="9.5" style="30" bestFit="1" customWidth="1"/>
    <col min="12" max="16384" width="8.875" style="2"/>
  </cols>
  <sheetData>
    <row r="1" spans="1:20" ht="26.25" customHeight="1">
      <c r="A1" s="2" t="s">
        <v>1</v>
      </c>
    </row>
    <row r="2" spans="1:20" ht="18.75" customHeight="1">
      <c r="A2" s="104" t="s">
        <v>2</v>
      </c>
      <c r="B2" s="104"/>
      <c r="C2" s="104"/>
      <c r="D2" s="104"/>
      <c r="E2" s="104"/>
      <c r="F2" s="104"/>
      <c r="G2" s="104"/>
    </row>
    <row r="3" spans="1:20">
      <c r="A3" s="104" t="s">
        <v>0</v>
      </c>
      <c r="B3" s="104"/>
      <c r="C3" s="104"/>
      <c r="D3" s="104"/>
      <c r="E3" s="104"/>
      <c r="F3" s="104"/>
      <c r="G3" s="104"/>
    </row>
    <row r="4" spans="1:20">
      <c r="A4" s="104" t="s">
        <v>3</v>
      </c>
      <c r="B4" s="104"/>
      <c r="C4" s="104"/>
      <c r="D4" s="104"/>
      <c r="E4" s="104"/>
      <c r="F4" s="104"/>
      <c r="G4" s="104"/>
    </row>
    <row r="5" spans="1:20">
      <c r="A5" s="51"/>
      <c r="B5" s="51"/>
      <c r="C5" s="51"/>
      <c r="D5" s="51"/>
      <c r="E5" s="51"/>
      <c r="F5" s="51"/>
      <c r="G5" s="51"/>
    </row>
    <row r="6" spans="1:20">
      <c r="A6" s="51"/>
      <c r="B6" s="51"/>
      <c r="C6" s="51"/>
      <c r="D6" s="51"/>
      <c r="E6" s="51"/>
      <c r="F6" s="51"/>
      <c r="G6" s="51"/>
    </row>
    <row r="7" spans="1:20">
      <c r="A7" s="51"/>
      <c r="B7" s="51"/>
      <c r="C7" s="51"/>
      <c r="D7" s="51"/>
      <c r="E7" s="51"/>
      <c r="F7" s="51"/>
      <c r="G7" s="51"/>
    </row>
    <row r="8" spans="1:20">
      <c r="A8" s="51"/>
      <c r="B8" s="51"/>
      <c r="C8" s="51"/>
      <c r="D8" s="51"/>
      <c r="E8" s="51"/>
      <c r="F8" s="51"/>
      <c r="G8" s="51"/>
    </row>
    <row r="9" spans="1:20">
      <c r="A9" s="51"/>
      <c r="B9" s="51"/>
      <c r="C9" s="51"/>
      <c r="D9" s="51"/>
      <c r="E9" s="51"/>
      <c r="F9" s="51"/>
      <c r="G9" s="51"/>
    </row>
    <row r="10" spans="1:20">
      <c r="A10" s="51"/>
      <c r="B10" s="51"/>
      <c r="C10" s="51"/>
      <c r="D10" s="51"/>
      <c r="E10" s="51"/>
      <c r="F10" s="51"/>
      <c r="G10" s="51"/>
    </row>
    <row r="11" spans="1:20">
      <c r="A11" s="51"/>
      <c r="B11" s="51"/>
      <c r="C11" s="51"/>
      <c r="D11" s="51"/>
      <c r="E11" s="51"/>
      <c r="F11" s="51"/>
      <c r="G11" s="51"/>
    </row>
    <row r="12" spans="1:20">
      <c r="A12" s="51"/>
      <c r="B12" s="51"/>
      <c r="C12" s="51"/>
      <c r="D12" s="51"/>
      <c r="E12" s="51"/>
      <c r="F12" s="51"/>
      <c r="G12" s="51"/>
    </row>
    <row r="13" spans="1:20">
      <c r="H13" s="2"/>
      <c r="N13" s="1"/>
    </row>
    <row r="14" spans="1:20" s="6" customFormat="1">
      <c r="A14" s="67" t="s">
        <v>94</v>
      </c>
      <c r="B14" s="52"/>
      <c r="C14" s="52"/>
      <c r="D14" s="52"/>
      <c r="F14" s="14"/>
      <c r="G14" s="66"/>
      <c r="H14" s="84"/>
      <c r="I14" s="85"/>
      <c r="J14" s="85"/>
      <c r="K14" s="29"/>
      <c r="S14" s="5"/>
      <c r="T14" s="5"/>
    </row>
    <row r="15" spans="1:20" s="6" customFormat="1">
      <c r="A15" s="51" t="s">
        <v>31</v>
      </c>
      <c r="B15" s="51" t="s">
        <v>32</v>
      </c>
      <c r="C15" s="51" t="s">
        <v>33</v>
      </c>
      <c r="D15" s="51" t="s">
        <v>34</v>
      </c>
      <c r="E15" s="51" t="s">
        <v>35</v>
      </c>
      <c r="F15" s="51" t="s">
        <v>36</v>
      </c>
      <c r="G15" s="51" t="s">
        <v>37</v>
      </c>
      <c r="H15" s="84"/>
      <c r="I15" s="27"/>
      <c r="J15" s="27"/>
      <c r="K15" s="29"/>
      <c r="S15" s="5"/>
      <c r="T15" s="5"/>
    </row>
    <row r="16" spans="1:20" s="6" customFormat="1">
      <c r="A16" s="15" t="s">
        <v>38</v>
      </c>
      <c r="B16" s="15" t="s">
        <v>39</v>
      </c>
      <c r="C16" s="15" t="s">
        <v>40</v>
      </c>
      <c r="D16" s="15" t="s">
        <v>41</v>
      </c>
      <c r="E16" s="15" t="s">
        <v>42</v>
      </c>
      <c r="F16" s="15" t="s">
        <v>43</v>
      </c>
      <c r="G16" s="15" t="s">
        <v>44</v>
      </c>
      <c r="H16" s="84"/>
      <c r="I16" s="27"/>
      <c r="J16" s="27"/>
      <c r="K16" s="29"/>
      <c r="S16" s="5"/>
      <c r="T16" s="5"/>
    </row>
    <row r="17" spans="1:20" s="6" customFormat="1">
      <c r="A17" s="51" t="s">
        <v>45</v>
      </c>
      <c r="B17" s="51" t="s">
        <v>46</v>
      </c>
      <c r="C17" s="51" t="s">
        <v>46</v>
      </c>
      <c r="D17" s="51" t="s">
        <v>47</v>
      </c>
      <c r="E17" s="51" t="s">
        <v>48</v>
      </c>
      <c r="F17" s="15">
        <v>-6</v>
      </c>
      <c r="G17" s="38">
        <v>678000</v>
      </c>
      <c r="H17" s="84"/>
      <c r="I17" s="27"/>
      <c r="J17" s="27"/>
      <c r="K17" s="29"/>
      <c r="S17" s="51"/>
      <c r="T17" s="51"/>
    </row>
    <row r="18" spans="1:20" s="6" customFormat="1">
      <c r="A18" s="51" t="s">
        <v>49</v>
      </c>
      <c r="B18" s="51" t="s">
        <v>47</v>
      </c>
      <c r="C18" s="51" t="s">
        <v>50</v>
      </c>
      <c r="D18" s="51" t="s">
        <v>51</v>
      </c>
      <c r="E18" s="51" t="s">
        <v>52</v>
      </c>
      <c r="F18" s="15">
        <v>-5</v>
      </c>
      <c r="G18" s="38">
        <v>135855</v>
      </c>
      <c r="H18" s="84"/>
      <c r="I18" s="30"/>
      <c r="J18" s="30"/>
      <c r="K18" s="29"/>
      <c r="S18" s="51"/>
      <c r="T18" s="51"/>
    </row>
    <row r="19" spans="1:20" s="6" customFormat="1">
      <c r="A19" s="51" t="s">
        <v>53</v>
      </c>
      <c r="B19" s="51" t="s">
        <v>54</v>
      </c>
      <c r="C19" s="51" t="s">
        <v>55</v>
      </c>
      <c r="D19" s="51" t="s">
        <v>79</v>
      </c>
      <c r="E19" s="51" t="s">
        <v>95</v>
      </c>
      <c r="F19" s="15">
        <v>-5</v>
      </c>
      <c r="G19" s="38">
        <v>17255</v>
      </c>
      <c r="H19" s="84"/>
      <c r="I19" s="28"/>
      <c r="J19" s="28"/>
      <c r="K19" s="29"/>
      <c r="M19" s="51"/>
      <c r="O19" s="51"/>
      <c r="P19" s="51"/>
      <c r="R19" s="51"/>
      <c r="S19" s="51"/>
      <c r="T19" s="51"/>
    </row>
    <row r="20" spans="1:20" s="86" customFormat="1" ht="15.75">
      <c r="B20" s="67"/>
      <c r="C20" s="67"/>
      <c r="D20" s="67"/>
      <c r="E20" s="67"/>
      <c r="F20" s="67"/>
      <c r="G20" s="87" t="s">
        <v>4</v>
      </c>
    </row>
    <row r="21" spans="1:20" s="86" customFormat="1" ht="15.75">
      <c r="A21" s="6"/>
      <c r="B21" s="6"/>
      <c r="C21" s="6"/>
    </row>
    <row r="22" spans="1:20" s="86" customFormat="1" ht="15.75">
      <c r="A22" s="6"/>
      <c r="B22" s="6"/>
      <c r="C22" s="6"/>
    </row>
    <row r="23" spans="1:20" s="86" customFormat="1" ht="15.75">
      <c r="A23" s="6"/>
      <c r="B23" s="6"/>
      <c r="C23" s="6"/>
      <c r="D23" s="88"/>
      <c r="F23" s="86" t="s">
        <v>4</v>
      </c>
    </row>
    <row r="24" spans="1:20" s="86" customFormat="1" ht="15.75">
      <c r="A24" s="6"/>
      <c r="B24" s="6"/>
      <c r="C24" s="6"/>
      <c r="D24" s="88"/>
    </row>
    <row r="25" spans="1:20" s="86" customFormat="1" ht="15.75">
      <c r="A25" s="6"/>
      <c r="B25" s="6"/>
      <c r="C25" s="6"/>
      <c r="D25" s="88"/>
    </row>
    <row r="26" spans="1:20" s="86" customFormat="1" ht="15.75"/>
    <row r="27" spans="1:20" s="86" customFormat="1" ht="15.75"/>
    <row r="28" spans="1:20" s="86" customFormat="1" ht="15.75"/>
    <row r="29" spans="1:20" s="86" customFormat="1" ht="15.75">
      <c r="A29" s="86" t="s">
        <v>4</v>
      </c>
    </row>
    <row r="30" spans="1:20" s="86" customFormat="1" ht="15.75"/>
    <row r="31" spans="1:20" s="86" customFormat="1" ht="15.75">
      <c r="A31" s="67"/>
    </row>
    <row r="32" spans="1:20" s="86" customFormat="1" ht="15.75">
      <c r="A32" s="67"/>
    </row>
    <row r="33" spans="1:9" s="86" customFormat="1" ht="15.75">
      <c r="A33" s="89" t="s">
        <v>4</v>
      </c>
      <c r="B33" s="67"/>
      <c r="C33" s="67"/>
      <c r="D33" s="67"/>
      <c r="E33" s="67"/>
      <c r="F33" s="67"/>
      <c r="G33" s="67"/>
      <c r="H33" s="67"/>
      <c r="I33" s="67"/>
    </row>
    <row r="34" spans="1:9" s="86" customFormat="1" ht="15.75">
      <c r="A34" s="67"/>
      <c r="B34" s="67"/>
      <c r="C34" s="67"/>
      <c r="D34" s="67"/>
      <c r="E34" s="67"/>
      <c r="F34" s="67"/>
      <c r="G34" s="67"/>
      <c r="H34" s="67"/>
      <c r="I34" s="67"/>
    </row>
    <row r="35" spans="1:9" s="86" customFormat="1" ht="15.75">
      <c r="A35" s="67"/>
      <c r="B35" s="90"/>
      <c r="C35" s="90"/>
      <c r="D35" s="67"/>
      <c r="E35" s="67"/>
      <c r="F35" s="67"/>
      <c r="G35" s="67"/>
      <c r="H35" s="67"/>
      <c r="I35" s="67"/>
    </row>
    <row r="36" spans="1:9" s="86" customFormat="1" ht="15.75">
      <c r="A36" s="67"/>
      <c r="B36" s="91"/>
      <c r="C36" s="91"/>
      <c r="D36" s="67"/>
      <c r="E36" s="67"/>
      <c r="F36" s="67"/>
      <c r="G36" s="67"/>
      <c r="H36" s="67"/>
      <c r="I36" s="67"/>
    </row>
    <row r="37" spans="1:9" s="86" customFormat="1" ht="15.75">
      <c r="A37" s="67"/>
      <c r="B37" s="74"/>
      <c r="C37" s="79"/>
      <c r="D37" s="67"/>
      <c r="E37" s="67"/>
      <c r="F37" s="67"/>
      <c r="G37" s="67"/>
      <c r="H37" s="67"/>
      <c r="I37" s="67"/>
    </row>
    <row r="38" spans="1:9" s="86" customFormat="1" ht="15.75">
      <c r="A38" s="67"/>
      <c r="B38" s="79"/>
      <c r="C38" s="67"/>
      <c r="D38" s="67"/>
      <c r="E38" s="67"/>
      <c r="F38" s="67"/>
      <c r="G38" s="67"/>
      <c r="H38" s="67"/>
      <c r="I38" s="67"/>
    </row>
    <row r="39" spans="1:9" s="86" customFormat="1" ht="15.75">
      <c r="A39" s="67"/>
      <c r="C39" s="79"/>
      <c r="D39" s="67"/>
      <c r="E39" s="67"/>
      <c r="F39" s="67"/>
      <c r="G39" s="67"/>
      <c r="H39" s="67"/>
      <c r="I39" s="67"/>
    </row>
    <row r="40" spans="1:9" s="86" customFormat="1" ht="15.75">
      <c r="A40" s="67"/>
      <c r="B40" s="72"/>
      <c r="C40" s="79"/>
      <c r="D40" s="67"/>
      <c r="E40" s="67"/>
      <c r="F40" s="67"/>
      <c r="G40" s="67"/>
      <c r="H40" s="92"/>
      <c r="I40" s="67"/>
    </row>
    <row r="41" spans="1:9" s="86" customFormat="1" ht="15.75">
      <c r="A41" s="67"/>
      <c r="B41" s="93"/>
      <c r="C41" s="93"/>
      <c r="D41" s="67"/>
      <c r="E41" s="67"/>
      <c r="F41" s="67"/>
      <c r="G41" s="67"/>
      <c r="H41" s="67"/>
      <c r="I41" s="67"/>
    </row>
    <row r="42" spans="1:9" s="86" customFormat="1" ht="15.75">
      <c r="A42" s="67"/>
      <c r="B42" s="67"/>
      <c r="C42" s="67"/>
      <c r="D42" s="67"/>
      <c r="E42" s="67"/>
      <c r="F42" s="67"/>
      <c r="G42" s="67"/>
      <c r="H42" s="67"/>
      <c r="I42" s="67"/>
    </row>
    <row r="43" spans="1:9" s="86" customFormat="1" ht="15.75">
      <c r="A43" s="67"/>
      <c r="B43" s="67"/>
      <c r="C43" s="79"/>
      <c r="D43" s="67"/>
      <c r="E43" s="67"/>
      <c r="F43" s="67"/>
      <c r="G43" s="67"/>
      <c r="H43" s="67"/>
      <c r="I43" s="67"/>
    </row>
    <row r="44" spans="1:9" s="86" customFormat="1" ht="15.75">
      <c r="A44" s="67"/>
      <c r="B44" s="67"/>
      <c r="C44" s="79"/>
      <c r="D44" s="67"/>
      <c r="E44" s="67"/>
      <c r="F44" s="67"/>
      <c r="G44" s="67"/>
      <c r="H44" s="67"/>
      <c r="I44" s="67"/>
    </row>
    <row r="45" spans="1:9" s="86" customFormat="1" ht="15.75">
      <c r="A45" s="67"/>
      <c r="B45" s="67"/>
      <c r="C45" s="72"/>
      <c r="D45" s="67"/>
      <c r="E45" s="67"/>
      <c r="F45" s="67"/>
      <c r="G45" s="72"/>
      <c r="H45" s="67"/>
      <c r="I45" s="67"/>
    </row>
    <row r="46" spans="1:9" s="86" customFormat="1" ht="15.75">
      <c r="A46" s="67"/>
      <c r="B46" s="67"/>
      <c r="C46" s="80"/>
      <c r="D46" s="67"/>
      <c r="E46" s="67"/>
      <c r="F46" s="67"/>
      <c r="G46" s="80"/>
      <c r="H46" s="67"/>
      <c r="I46" s="67"/>
    </row>
    <row r="47" spans="1:9" s="86" customFormat="1" ht="15.75">
      <c r="A47" s="67"/>
      <c r="B47" s="67"/>
      <c r="C47" s="74"/>
      <c r="D47" s="67"/>
      <c r="E47" s="67"/>
      <c r="F47" s="67"/>
      <c r="G47" s="79"/>
      <c r="H47" s="67"/>
      <c r="I47" s="67"/>
    </row>
    <row r="48" spans="1:9" s="86" customFormat="1" ht="15.75">
      <c r="A48" s="67"/>
      <c r="B48" s="67"/>
      <c r="C48" s="94"/>
      <c r="D48" s="95"/>
      <c r="E48" s="67"/>
      <c r="F48" s="67"/>
      <c r="G48" s="94"/>
      <c r="H48" s="95"/>
      <c r="I48" s="67"/>
    </row>
    <row r="49" spans="1:8" s="86" customFormat="1" ht="15.75"/>
    <row r="50" spans="1:8" s="86" customFormat="1" ht="15.75"/>
    <row r="51" spans="1:8" s="86" customFormat="1" ht="15.75">
      <c r="A51" s="67"/>
      <c r="B51" s="67"/>
      <c r="C51" s="67"/>
      <c r="D51" s="67"/>
      <c r="E51" s="67"/>
      <c r="F51" s="67"/>
      <c r="G51" s="67"/>
      <c r="H51" s="67"/>
    </row>
    <row r="52" spans="1:8" s="86" customFormat="1" ht="15.75">
      <c r="A52" s="67"/>
      <c r="B52" s="96"/>
      <c r="C52" s="89"/>
      <c r="D52" s="80"/>
      <c r="E52" s="67"/>
      <c r="F52" s="67"/>
      <c r="G52" s="67"/>
      <c r="H52" s="67"/>
    </row>
    <row r="53" spans="1:8" s="86" customFormat="1" ht="15.75">
      <c r="A53" s="67"/>
      <c r="B53" s="72"/>
      <c r="C53" s="67"/>
      <c r="D53" s="67"/>
      <c r="E53" s="67"/>
      <c r="F53" s="67"/>
      <c r="G53" s="67"/>
      <c r="H53" s="67"/>
    </row>
    <row r="54" spans="1:8" s="86" customFormat="1" ht="15.75">
      <c r="A54" s="67"/>
      <c r="B54" s="67"/>
      <c r="C54" s="67"/>
      <c r="D54" s="67"/>
      <c r="E54" s="67"/>
      <c r="F54" s="67"/>
      <c r="G54" s="67"/>
      <c r="H54" s="67"/>
    </row>
    <row r="55" spans="1:8" s="86" customFormat="1" ht="15.75">
      <c r="A55" s="67"/>
      <c r="B55" s="67"/>
      <c r="C55" s="67"/>
      <c r="D55" s="67"/>
      <c r="E55" s="67"/>
      <c r="F55" s="67"/>
      <c r="G55" s="67"/>
      <c r="H55" s="67"/>
    </row>
    <row r="56" spans="1:8" s="86" customFormat="1" ht="15.75">
      <c r="A56" s="67"/>
      <c r="B56" s="80"/>
      <c r="C56" s="89"/>
      <c r="D56" s="67"/>
      <c r="E56" s="89"/>
      <c r="F56" s="80"/>
      <c r="G56" s="67"/>
      <c r="H56" s="67"/>
    </row>
    <row r="57" spans="1:8" s="86" customFormat="1" ht="15.75"/>
    <row r="58" spans="1:8" s="86" customFormat="1" ht="15.75"/>
    <row r="59" spans="1:8" s="86" customFormat="1" ht="15.75"/>
    <row r="60" spans="1:8" s="86" customFormat="1" ht="15.75"/>
    <row r="61" spans="1:8" s="86" customFormat="1" ht="15.75"/>
    <row r="62" spans="1:8" s="86" customFormat="1" ht="15.75">
      <c r="A62" s="67" t="s">
        <v>96</v>
      </c>
      <c r="B62" s="67"/>
      <c r="C62" s="67"/>
      <c r="D62" s="67"/>
      <c r="E62" s="67"/>
      <c r="F62" s="67"/>
      <c r="G62" s="67"/>
      <c r="H62" s="67"/>
    </row>
    <row r="63" spans="1:8" s="86" customFormat="1" ht="15.75">
      <c r="A63" s="67"/>
      <c r="B63" s="67"/>
      <c r="C63" s="67"/>
      <c r="D63" s="67"/>
      <c r="E63" s="67"/>
      <c r="F63" s="67"/>
      <c r="G63" s="67"/>
      <c r="H63" s="67"/>
    </row>
    <row r="64" spans="1:8" s="86" customFormat="1" ht="15.75">
      <c r="A64" s="67"/>
      <c r="B64" s="67"/>
      <c r="C64" s="67"/>
      <c r="D64" s="67"/>
      <c r="E64" s="67"/>
      <c r="F64" s="67"/>
      <c r="G64" s="67"/>
      <c r="H64" s="67"/>
    </row>
    <row r="65" spans="1:8" s="86" customFormat="1" ht="15.75">
      <c r="A65" s="67"/>
      <c r="B65" s="67"/>
      <c r="C65" s="67"/>
      <c r="D65" s="67"/>
      <c r="E65" s="67"/>
      <c r="F65" s="67"/>
      <c r="G65" s="67"/>
      <c r="H65" s="67"/>
    </row>
    <row r="66" spans="1:8" s="86" customFormat="1" ht="15.75">
      <c r="A66" s="67"/>
      <c r="B66" s="67"/>
      <c r="C66" s="67"/>
      <c r="D66" s="67"/>
      <c r="E66" s="67"/>
      <c r="F66" s="67"/>
      <c r="G66" s="67"/>
      <c r="H66" s="67"/>
    </row>
    <row r="67" spans="1:8" s="86" customFormat="1" ht="15.75">
      <c r="A67" s="67"/>
      <c r="B67" s="67"/>
      <c r="C67" s="67"/>
      <c r="D67" s="67"/>
      <c r="E67" s="67"/>
      <c r="F67" s="67"/>
      <c r="G67" s="67"/>
      <c r="H67" s="67"/>
    </row>
    <row r="68" spans="1:8" s="86" customFormat="1" ht="15.75">
      <c r="A68" s="67"/>
      <c r="B68" s="67"/>
      <c r="C68" s="69"/>
      <c r="D68" s="70"/>
      <c r="E68" s="67"/>
      <c r="F68" s="67"/>
      <c r="G68" s="67"/>
      <c r="H68" s="67"/>
    </row>
    <row r="69" spans="1:8" s="86" customFormat="1" ht="15.75">
      <c r="A69" s="67"/>
      <c r="B69" s="67"/>
      <c r="C69" s="71"/>
      <c r="D69" s="70"/>
      <c r="E69" s="67"/>
      <c r="F69" s="67"/>
      <c r="G69" s="67"/>
      <c r="H69" s="67"/>
    </row>
    <row r="70" spans="1:8" s="86" customFormat="1" ht="15.75">
      <c r="A70" s="67"/>
      <c r="B70" s="67"/>
      <c r="C70" s="72"/>
      <c r="D70" s="70"/>
      <c r="E70" s="67"/>
      <c r="F70" s="67"/>
      <c r="G70" s="67"/>
      <c r="H70" s="67"/>
    </row>
    <row r="71" spans="1:8" s="86" customFormat="1" ht="15.75">
      <c r="A71" s="67"/>
      <c r="B71" s="67"/>
      <c r="C71" s="73"/>
      <c r="D71" s="70"/>
      <c r="E71" s="67"/>
      <c r="F71" s="67"/>
      <c r="G71" s="67"/>
      <c r="H71" s="67"/>
    </row>
    <row r="72" spans="1:8" s="86" customFormat="1" ht="15.75">
      <c r="A72" s="67"/>
      <c r="B72" s="67"/>
      <c r="C72" s="74"/>
      <c r="D72" s="70"/>
      <c r="E72" s="67"/>
      <c r="F72" s="67"/>
      <c r="G72" s="67"/>
      <c r="H72" s="67"/>
    </row>
    <row r="73" spans="1:8" s="86" customFormat="1" ht="15.75">
      <c r="A73" s="89"/>
      <c r="B73" s="67"/>
      <c r="C73" s="97"/>
      <c r="D73" s="75"/>
      <c r="E73" s="67"/>
      <c r="F73" s="67"/>
      <c r="G73" s="67"/>
      <c r="H73" s="67"/>
    </row>
    <row r="74" spans="1:8" s="86" customFormat="1" ht="15.75">
      <c r="A74" s="67"/>
      <c r="B74" s="67"/>
      <c r="C74" s="69"/>
      <c r="D74" s="70"/>
      <c r="E74" s="67"/>
      <c r="F74" s="67"/>
      <c r="G74" s="67"/>
      <c r="H74" s="67"/>
    </row>
    <row r="75" spans="1:8" s="86" customFormat="1" ht="15.75">
      <c r="A75" s="89"/>
      <c r="B75" s="67"/>
      <c r="C75" s="97"/>
      <c r="D75" s="70"/>
      <c r="E75" s="67"/>
      <c r="F75" s="67"/>
      <c r="G75" s="67"/>
      <c r="H75" s="67"/>
    </row>
    <row r="76" spans="1:8" s="86" customFormat="1" ht="15.75">
      <c r="A76" s="67"/>
      <c r="B76" s="67"/>
      <c r="C76" s="69"/>
      <c r="D76" s="70"/>
      <c r="E76" s="67"/>
      <c r="F76" s="67"/>
      <c r="G76" s="67"/>
      <c r="H76" s="67"/>
    </row>
    <row r="77" spans="1:8" s="86" customFormat="1" ht="15.75">
      <c r="A77" s="67"/>
      <c r="B77" s="67"/>
      <c r="C77" s="69"/>
      <c r="D77" s="70"/>
      <c r="E77" s="67"/>
      <c r="F77" s="67"/>
      <c r="G77" s="67"/>
      <c r="H77" s="67"/>
    </row>
    <row r="78" spans="1:8" s="86" customFormat="1" ht="15.75">
      <c r="A78" s="67"/>
      <c r="B78" s="67"/>
      <c r="C78" s="69"/>
      <c r="D78" s="70"/>
      <c r="E78" s="67"/>
      <c r="F78" s="67"/>
      <c r="G78" s="67"/>
      <c r="H78" s="67"/>
    </row>
    <row r="79" spans="1:8" s="86" customFormat="1" ht="15.75"/>
    <row r="80" spans="1:8" s="86" customFormat="1" ht="15.75"/>
    <row r="81" spans="1:9" s="86" customFormat="1" ht="15.75"/>
    <row r="82" spans="1:9" s="86" customFormat="1" ht="15.75"/>
    <row r="83" spans="1:9" s="86" customFormat="1" ht="15.75"/>
    <row r="84" spans="1:9" s="86" customFormat="1" ht="15.75"/>
    <row r="85" spans="1:9" s="86" customFormat="1" ht="15.75"/>
    <row r="86" spans="1:9" s="86" customFormat="1" ht="15.75"/>
    <row r="87" spans="1:9" s="86" customFormat="1" ht="15.75"/>
    <row r="88" spans="1:9" s="86" customFormat="1" ht="15.75"/>
    <row r="89" spans="1:9" s="86" customFormat="1" ht="15.75">
      <c r="A89" s="67"/>
      <c r="B89" s="67"/>
      <c r="C89" s="69"/>
      <c r="D89" s="70"/>
      <c r="E89" s="67"/>
      <c r="F89" s="67"/>
      <c r="G89" s="67"/>
      <c r="H89" s="67"/>
      <c r="I89" s="67"/>
    </row>
    <row r="90" spans="1:9" s="86" customFormat="1" ht="15.75">
      <c r="A90" s="89"/>
      <c r="B90" s="67"/>
      <c r="C90" s="76"/>
      <c r="D90" s="69"/>
      <c r="E90" s="67"/>
      <c r="F90" s="77"/>
      <c r="G90" s="67"/>
      <c r="H90" s="67"/>
      <c r="I90" s="67"/>
    </row>
    <row r="91" spans="1:9" s="86" customFormat="1" ht="15.75">
      <c r="A91" s="89"/>
      <c r="B91" s="67"/>
      <c r="C91" s="68"/>
      <c r="D91" s="78"/>
      <c r="E91" s="67"/>
      <c r="F91" s="73"/>
      <c r="G91" s="67"/>
      <c r="H91" s="67"/>
      <c r="I91" s="67"/>
    </row>
    <row r="92" spans="1:9" s="86" customFormat="1" ht="15.75">
      <c r="A92" s="89"/>
      <c r="B92" s="67"/>
      <c r="C92" s="68"/>
      <c r="D92" s="70"/>
      <c r="E92" s="67"/>
      <c r="F92" s="73"/>
      <c r="G92" s="67"/>
      <c r="H92" s="67"/>
      <c r="I92" s="67"/>
    </row>
    <row r="93" spans="1:9" s="86" customFormat="1" ht="15.75">
      <c r="A93" s="89"/>
      <c r="B93" s="67"/>
      <c r="C93" s="79"/>
      <c r="D93" s="70"/>
      <c r="E93" s="67"/>
      <c r="F93" s="72"/>
      <c r="G93" s="67"/>
      <c r="H93" s="67"/>
      <c r="I93" s="67"/>
    </row>
    <row r="94" spans="1:9" s="86" customFormat="1" ht="15.75">
      <c r="A94" s="89"/>
      <c r="B94" s="67"/>
      <c r="C94" s="83"/>
      <c r="D94" s="75"/>
      <c r="E94" s="67"/>
      <c r="F94" s="98"/>
      <c r="G94" s="89"/>
      <c r="H94" s="67"/>
      <c r="I94" s="80"/>
    </row>
    <row r="95" spans="1:9" s="86" customFormat="1" ht="15.75">
      <c r="A95" s="89"/>
      <c r="B95" s="67"/>
      <c r="C95" s="69"/>
      <c r="D95" s="70"/>
      <c r="E95" s="67"/>
      <c r="F95" s="67"/>
      <c r="G95" s="67"/>
      <c r="H95" s="67"/>
      <c r="I95" s="67"/>
    </row>
    <row r="96" spans="1:9" s="86" customFormat="1" ht="15.75">
      <c r="A96" s="89"/>
      <c r="B96" s="67"/>
      <c r="C96" s="69"/>
      <c r="D96" s="70"/>
      <c r="E96" s="67"/>
      <c r="F96" s="67"/>
      <c r="G96" s="67"/>
      <c r="H96" s="67"/>
      <c r="I96" s="67"/>
    </row>
    <row r="97" spans="1:8" s="86" customFormat="1" ht="15.75">
      <c r="A97" s="99"/>
    </row>
    <row r="98" spans="1:8" s="86" customFormat="1" ht="15.75">
      <c r="A98" s="89"/>
      <c r="B98" s="67"/>
      <c r="C98" s="69"/>
      <c r="D98" s="70"/>
      <c r="E98" s="67"/>
      <c r="F98" s="67"/>
      <c r="G98" s="67"/>
      <c r="H98" s="67"/>
    </row>
    <row r="99" spans="1:8" s="86" customFormat="1" ht="15.75">
      <c r="A99" s="89"/>
      <c r="B99" s="80"/>
      <c r="C99" s="69"/>
      <c r="D99" s="70"/>
      <c r="E99" s="67"/>
      <c r="F99" s="67"/>
      <c r="G99" s="67"/>
      <c r="H99" s="67"/>
    </row>
    <row r="100" spans="1:8" s="86" customFormat="1" ht="15.75">
      <c r="A100" s="89"/>
      <c r="B100" s="81"/>
      <c r="C100" s="69"/>
      <c r="D100" s="70"/>
      <c r="E100" s="67"/>
      <c r="F100" s="67"/>
      <c r="G100" s="67"/>
      <c r="H100" s="67"/>
    </row>
    <row r="101" spans="1:8" s="86" customFormat="1" ht="15.75">
      <c r="A101" s="89"/>
      <c r="B101" s="83"/>
      <c r="C101" s="69"/>
      <c r="D101" s="70"/>
      <c r="E101" s="67"/>
      <c r="F101" s="67"/>
      <c r="G101" s="67"/>
      <c r="H101" s="79" t="s">
        <v>4</v>
      </c>
    </row>
    <row r="102" spans="1:8" s="86" customFormat="1" ht="15.75">
      <c r="A102" s="89"/>
      <c r="B102" s="82"/>
      <c r="C102" s="69"/>
      <c r="D102" s="70"/>
      <c r="E102" s="67"/>
      <c r="F102" s="67"/>
      <c r="G102" s="67"/>
      <c r="H102" s="74" t="s">
        <v>4</v>
      </c>
    </row>
    <row r="103" spans="1:8" s="86" customFormat="1" ht="15.75">
      <c r="A103" s="89"/>
      <c r="B103" s="67"/>
      <c r="C103" s="69"/>
      <c r="D103" s="70"/>
      <c r="E103" s="67"/>
      <c r="F103" s="67"/>
      <c r="G103" s="67"/>
      <c r="H103" s="67"/>
    </row>
    <row r="104" spans="1:8" s="86" customFormat="1" ht="15.75">
      <c r="A104" s="89"/>
      <c r="B104" s="67"/>
      <c r="C104" s="69"/>
      <c r="D104" s="70"/>
      <c r="E104" s="67"/>
      <c r="F104" s="67"/>
      <c r="G104" s="67"/>
      <c r="H104" s="67"/>
    </row>
    <row r="105" spans="1:8" s="86" customFormat="1" ht="15.75">
      <c r="A105" s="89"/>
      <c r="B105" s="67"/>
      <c r="C105" s="69"/>
      <c r="D105" s="70"/>
      <c r="E105" s="67"/>
      <c r="F105" s="67"/>
      <c r="G105" s="67"/>
      <c r="H105" s="67"/>
    </row>
    <row r="106" spans="1:8" s="86" customFormat="1" ht="15.75">
      <c r="A106" s="89"/>
      <c r="B106" s="67"/>
      <c r="C106" s="69"/>
      <c r="D106" s="70"/>
      <c r="E106" s="67"/>
      <c r="F106" s="67"/>
      <c r="G106" s="67"/>
      <c r="H106" s="67"/>
    </row>
    <row r="107" spans="1:8" s="86" customFormat="1" ht="15.75">
      <c r="A107" s="89"/>
      <c r="B107" s="67"/>
      <c r="C107" s="69"/>
      <c r="D107" s="70"/>
      <c r="E107" s="67"/>
      <c r="F107" s="67"/>
      <c r="G107" s="67"/>
      <c r="H107" s="67"/>
    </row>
    <row r="108" spans="1:8" s="86" customFormat="1" ht="15.75">
      <c r="A108" s="89"/>
      <c r="B108" s="67"/>
      <c r="C108" s="69"/>
      <c r="D108" s="70"/>
      <c r="E108" s="67"/>
      <c r="F108" s="67"/>
      <c r="G108" s="67"/>
      <c r="H108" s="67"/>
    </row>
    <row r="109" spans="1:8" s="86" customFormat="1" ht="15.75">
      <c r="A109" s="89"/>
      <c r="B109" s="67"/>
      <c r="C109" s="69"/>
      <c r="D109" s="70"/>
      <c r="E109" s="67"/>
      <c r="F109" s="67"/>
      <c r="G109" s="67"/>
      <c r="H109" s="67"/>
    </row>
    <row r="110" spans="1:8" s="86" customFormat="1" ht="15.75">
      <c r="A110" s="100"/>
      <c r="B110" s="83" t="s">
        <v>97</v>
      </c>
      <c r="C110" s="69"/>
      <c r="D110" s="70"/>
      <c r="E110" s="67"/>
      <c r="F110" s="67"/>
      <c r="G110" s="67"/>
      <c r="H110" s="67"/>
    </row>
    <row r="111" spans="1:8" s="86" customFormat="1" ht="15.75">
      <c r="A111" s="67"/>
      <c r="B111" s="83"/>
      <c r="C111" s="69"/>
      <c r="D111" s="70"/>
      <c r="E111" s="67"/>
      <c r="F111" s="67"/>
      <c r="G111" s="67"/>
      <c r="H111" s="67"/>
    </row>
    <row r="112" spans="1:8" s="86" customFormat="1" ht="15.75">
      <c r="A112" s="67"/>
      <c r="B112" s="83"/>
      <c r="C112" s="69"/>
      <c r="D112" s="70"/>
      <c r="E112" s="67"/>
      <c r="F112" s="67"/>
      <c r="G112" s="67"/>
      <c r="H112" s="101" t="s">
        <v>4</v>
      </c>
    </row>
    <row r="113" spans="1:8" s="86" customFormat="1" ht="15.75">
      <c r="A113" s="67"/>
      <c r="B113" s="74"/>
      <c r="C113" s="67"/>
      <c r="D113" s="67"/>
      <c r="E113" s="67"/>
      <c r="F113" s="67"/>
      <c r="G113" s="67"/>
      <c r="H113" s="67"/>
    </row>
    <row r="114" spans="1:8" s="86" customFormat="1" ht="15.75">
      <c r="A114" s="67"/>
      <c r="B114" s="74"/>
      <c r="C114" s="67"/>
      <c r="D114" s="67"/>
      <c r="E114" s="67"/>
      <c r="F114" s="67"/>
      <c r="G114" s="67"/>
      <c r="H114" s="67"/>
    </row>
    <row r="115" spans="1:8" s="86" customFormat="1" ht="15.75"/>
    <row r="116" spans="1:8" s="86" customFormat="1" ht="15.75"/>
    <row r="117" spans="1:8" s="86" customFormat="1" ht="15.75"/>
    <row r="118" spans="1:8" s="86" customFormat="1" ht="15.75"/>
    <row r="119" spans="1:8" s="86" customFormat="1" ht="15.75"/>
    <row r="120" spans="1:8" s="86" customFormat="1" ht="15.75"/>
    <row r="121" spans="1:8" s="86" customFormat="1" ht="15.75"/>
    <row r="122" spans="1:8" s="86" customFormat="1" ht="15.75"/>
    <row r="123" spans="1:8" s="86" customFormat="1" ht="15.75"/>
    <row r="124" spans="1:8" s="86" customFormat="1" ht="15.75"/>
    <row r="125" spans="1:8" s="86" customFormat="1" ht="15.75"/>
    <row r="126" spans="1:8" s="86" customFormat="1" ht="15.75"/>
    <row r="127" spans="1:8" s="86" customFormat="1" ht="15.75"/>
    <row r="128" spans="1:8" s="86" customFormat="1" ht="15.75"/>
    <row r="129" s="86" customFormat="1" ht="15.75"/>
    <row r="130" s="86" customFormat="1" ht="15.75"/>
    <row r="131" s="86" customFormat="1" ht="15.75"/>
    <row r="132" s="86" customFormat="1" ht="15.75"/>
    <row r="133" s="86" customFormat="1" ht="15.75"/>
    <row r="134" s="86" customFormat="1" ht="15.75"/>
    <row r="135" s="86" customFormat="1" ht="15.75"/>
    <row r="136" s="86" customFormat="1" ht="15.75"/>
    <row r="137" s="86" customFormat="1" ht="15.75"/>
    <row r="138" s="86" customFormat="1" ht="15.75"/>
    <row r="139" s="86" customFormat="1" ht="15.75"/>
    <row r="140" s="86" customFormat="1" ht="15.75"/>
    <row r="141" s="86" customFormat="1" ht="15.75"/>
    <row r="142" s="86" customFormat="1" ht="15.75"/>
    <row r="143" s="86" customFormat="1" ht="15.75"/>
    <row r="144" s="86" customFormat="1" ht="15.75"/>
    <row r="145" s="86" customFormat="1" ht="15.75"/>
    <row r="146" s="86" customFormat="1" ht="15.75"/>
    <row r="147" s="86" customFormat="1" ht="15.75"/>
    <row r="148" s="86" customFormat="1" ht="15.75"/>
    <row r="149" s="86" customFormat="1" ht="15.75"/>
    <row r="150" s="86" customFormat="1" ht="15.75"/>
    <row r="151" s="86" customFormat="1" ht="15.75"/>
    <row r="152" s="86" customFormat="1" ht="15.75"/>
    <row r="153" s="86" customFormat="1" ht="15.75"/>
    <row r="154" s="86" customFormat="1" ht="15.75"/>
    <row r="155" s="86" customFormat="1" ht="15.75"/>
    <row r="156" s="86" customFormat="1" ht="15.75"/>
    <row r="157" s="86" customFormat="1" ht="15.75"/>
    <row r="158" s="86" customFormat="1" ht="15.75"/>
    <row r="159" s="86" customFormat="1" ht="15.75"/>
    <row r="160" s="86" customFormat="1" ht="15.75"/>
    <row r="161" spans="8:8" s="86" customFormat="1" ht="15.75"/>
    <row r="162" spans="8:8" s="86" customFormat="1" ht="15.75"/>
    <row r="163" spans="8:8" s="86" customFormat="1" ht="15.75"/>
    <row r="164" spans="8:8" s="86" customFormat="1" ht="15.75"/>
    <row r="165" spans="8:8" s="86" customFormat="1" ht="15.75"/>
    <row r="166" spans="8:8" s="86" customFormat="1" ht="15.75"/>
    <row r="167" spans="8:8" s="86" customFormat="1" ht="15.75"/>
    <row r="168" spans="8:8" s="86" customFormat="1" ht="15.75"/>
    <row r="169" spans="8:8" s="86" customFormat="1" ht="15.75"/>
    <row r="170" spans="8:8" s="86" customFormat="1" ht="15.75"/>
    <row r="171" spans="8:8" s="86" customFormat="1" ht="15.75"/>
    <row r="172" spans="8:8">
      <c r="H172" s="2"/>
    </row>
    <row r="173" spans="8:8">
      <c r="H173" s="2"/>
    </row>
    <row r="174" spans="8:8">
      <c r="H174" s="2"/>
    </row>
    <row r="175" spans="8:8">
      <c r="H175" s="2"/>
    </row>
    <row r="176" spans="8:8">
      <c r="H176" s="2"/>
    </row>
    <row r="177" spans="8:8">
      <c r="H177" s="2"/>
    </row>
    <row r="178" spans="8:8">
      <c r="H178" s="2"/>
    </row>
  </sheetData>
  <mergeCells count="3">
    <mergeCell ref="A2:G2"/>
    <mergeCell ref="A3:G3"/>
    <mergeCell ref="A4:G4"/>
  </mergeCells>
  <pageMargins left="0.7" right="0.7" top="0.75" bottom="0.75" header="0.3" footer="0.3"/>
  <pageSetup scale="33" orientation="portrait" r:id="rId1"/>
  <drawing r:id="rId2"/>
</worksheet>
</file>

<file path=xl/worksheets/sheet5.xml><?xml version="1.0" encoding="utf-8"?>
<worksheet xmlns="http://schemas.openxmlformats.org/spreadsheetml/2006/main" xmlns:r="http://schemas.openxmlformats.org/officeDocument/2006/relationships">
  <sheetPr>
    <pageSetUpPr fitToPage="1"/>
  </sheetPr>
  <dimension ref="A1:H82"/>
  <sheetViews>
    <sheetView tabSelected="1" zoomScale="130" zoomScaleNormal="130" zoomScalePageLayoutView="130" workbookViewId="0">
      <selection activeCell="A38" sqref="A38"/>
    </sheetView>
  </sheetViews>
  <sheetFormatPr defaultColWidth="8.875" defaultRowHeight="21"/>
  <cols>
    <col min="1" max="1" width="36.5" style="2" customWidth="1"/>
    <col min="2" max="2" width="15.625" style="2" customWidth="1"/>
    <col min="3" max="3" width="13.375" style="2" bestFit="1" customWidth="1"/>
    <col min="4" max="4" width="20.5" style="2" bestFit="1" customWidth="1"/>
    <col min="5" max="5" width="13.375" style="2" bestFit="1" customWidth="1"/>
    <col min="6" max="6" width="9.375" style="2" bestFit="1" customWidth="1"/>
    <col min="7" max="7" width="8.875" style="2"/>
    <col min="8" max="8" width="8.875" style="30"/>
    <col min="9" max="16384" width="8.875" style="2"/>
  </cols>
  <sheetData>
    <row r="1" spans="1:8" ht="26.25" customHeight="1">
      <c r="A1" s="2" t="s">
        <v>1</v>
      </c>
    </row>
    <row r="2" spans="1:8">
      <c r="A2" s="104" t="s">
        <v>2</v>
      </c>
      <c r="B2" s="104"/>
      <c r="C2" s="104"/>
      <c r="D2" s="104"/>
      <c r="E2" s="104"/>
      <c r="F2" s="104"/>
      <c r="G2" s="104"/>
    </row>
    <row r="3" spans="1:8">
      <c r="A3" s="104" t="s">
        <v>0</v>
      </c>
      <c r="B3" s="104"/>
      <c r="C3" s="104"/>
      <c r="D3" s="104"/>
      <c r="E3" s="104"/>
      <c r="F3" s="104"/>
      <c r="G3" s="104"/>
    </row>
    <row r="4" spans="1:8" ht="18.75" customHeight="1">
      <c r="A4" s="104" t="s">
        <v>3</v>
      </c>
      <c r="B4" s="104"/>
      <c r="C4" s="104"/>
      <c r="D4" s="104"/>
      <c r="E4" s="104"/>
      <c r="F4" s="104"/>
      <c r="G4" s="104"/>
    </row>
    <row r="5" spans="1:8">
      <c r="F5" s="31"/>
    </row>
    <row r="6" spans="1:8" s="6" customFormat="1">
      <c r="A6" s="32" t="s">
        <v>4</v>
      </c>
      <c r="B6" s="32"/>
      <c r="C6" s="32"/>
      <c r="D6" s="32" t="s">
        <v>4</v>
      </c>
      <c r="E6" s="32"/>
      <c r="F6" s="32"/>
      <c r="G6" s="32"/>
      <c r="H6" s="29"/>
    </row>
    <row r="7" spans="1:8" s="6" customFormat="1">
      <c r="H7" s="29"/>
    </row>
    <row r="8" spans="1:8" s="6" customFormat="1">
      <c r="A8" s="6" t="s">
        <v>4</v>
      </c>
      <c r="H8" s="29"/>
    </row>
    <row r="9" spans="1:8" s="6" customFormat="1">
      <c r="H9" s="29"/>
    </row>
    <row r="10" spans="1:8" s="6" customFormat="1">
      <c r="A10" s="6" t="s">
        <v>4</v>
      </c>
      <c r="B10" s="13" t="s">
        <v>4</v>
      </c>
      <c r="C10" s="6" t="s">
        <v>4</v>
      </c>
      <c r="H10" s="29"/>
    </row>
    <row r="11" spans="1:8" s="6" customFormat="1">
      <c r="A11" s="6" t="s">
        <v>56</v>
      </c>
      <c r="B11" s="13">
        <v>2100000</v>
      </c>
      <c r="H11" s="29"/>
    </row>
    <row r="12" spans="1:8" s="6" customFormat="1">
      <c r="A12" s="6" t="s">
        <v>57</v>
      </c>
      <c r="B12" s="33">
        <v>5000000</v>
      </c>
      <c r="H12" s="29"/>
    </row>
    <row r="13" spans="1:8" s="6" customFormat="1">
      <c r="A13" s="6" t="s">
        <v>58</v>
      </c>
      <c r="B13" s="13">
        <v>500000</v>
      </c>
      <c r="H13" s="29"/>
    </row>
    <row r="14" spans="1:8" s="6" customFormat="1">
      <c r="H14" s="29"/>
    </row>
    <row r="15" spans="1:8" s="6" customFormat="1">
      <c r="A15" s="2"/>
      <c r="B15" s="9" t="s">
        <v>59</v>
      </c>
      <c r="C15" s="9"/>
      <c r="D15" s="2"/>
      <c r="E15" s="9" t="s">
        <v>59</v>
      </c>
      <c r="F15" s="14"/>
      <c r="G15" s="14"/>
      <c r="H15" s="29"/>
    </row>
    <row r="16" spans="1:8" s="6" customFormat="1">
      <c r="A16" s="2"/>
      <c r="B16" s="9" t="s">
        <v>60</v>
      </c>
      <c r="C16" s="9"/>
      <c r="D16" s="34" t="s">
        <v>61</v>
      </c>
      <c r="E16" s="9" t="s">
        <v>60</v>
      </c>
      <c r="F16" s="14"/>
      <c r="G16" s="14"/>
      <c r="H16" s="29"/>
    </row>
    <row r="17" spans="1:8" s="6" customFormat="1">
      <c r="A17" s="2" t="s">
        <v>62</v>
      </c>
      <c r="B17" s="11">
        <v>3000000</v>
      </c>
      <c r="C17" s="11"/>
      <c r="D17" s="2" t="s">
        <v>63</v>
      </c>
      <c r="E17" s="4">
        <v>465000</v>
      </c>
      <c r="H17" s="29"/>
    </row>
    <row r="18" spans="1:8" s="6" customFormat="1">
      <c r="A18" s="2" t="s">
        <v>64</v>
      </c>
      <c r="B18" s="11">
        <v>7600000</v>
      </c>
      <c r="C18" s="11"/>
      <c r="D18" s="2" t="s">
        <v>65</v>
      </c>
      <c r="E18" s="4">
        <v>80000</v>
      </c>
      <c r="H18" s="29"/>
    </row>
    <row r="19" spans="1:8" s="6" customFormat="1">
      <c r="A19" s="2"/>
      <c r="B19" s="2"/>
      <c r="C19" s="2"/>
      <c r="D19" s="2" t="s">
        <v>66</v>
      </c>
      <c r="E19" s="4">
        <v>95000</v>
      </c>
      <c r="H19" s="29"/>
    </row>
    <row r="20" spans="1:8" s="6" customFormat="1">
      <c r="A20" s="2"/>
      <c r="B20" s="2"/>
      <c r="C20" s="2"/>
      <c r="D20" s="2" t="s">
        <v>67</v>
      </c>
      <c r="E20" s="4">
        <v>60000</v>
      </c>
      <c r="H20" s="29"/>
    </row>
    <row r="21" spans="1:8" s="6" customFormat="1">
      <c r="A21" s="2"/>
      <c r="B21" s="2"/>
      <c r="C21" s="2"/>
      <c r="D21" s="2" t="s">
        <v>68</v>
      </c>
      <c r="E21" s="4">
        <f>SUM(E17:E20)</f>
        <v>700000</v>
      </c>
      <c r="H21" s="29"/>
    </row>
    <row r="22" spans="1:8" s="6" customFormat="1">
      <c r="A22" s="2"/>
      <c r="B22" s="2"/>
      <c r="C22" s="2"/>
      <c r="D22" s="2" t="s">
        <v>69</v>
      </c>
      <c r="E22" s="4">
        <v>2000000</v>
      </c>
      <c r="H22" s="29"/>
    </row>
    <row r="23" spans="1:8" s="6" customFormat="1">
      <c r="A23" s="2"/>
      <c r="B23" s="2"/>
      <c r="C23" s="2"/>
      <c r="D23" s="2" t="s">
        <v>70</v>
      </c>
      <c r="E23" s="4">
        <v>3500000</v>
      </c>
      <c r="H23" s="29"/>
    </row>
    <row r="24" spans="1:8" s="6" customFormat="1">
      <c r="A24" s="2"/>
      <c r="B24" s="2"/>
      <c r="C24" s="2"/>
      <c r="D24" s="2" t="s">
        <v>71</v>
      </c>
      <c r="E24" s="4">
        <v>4500000</v>
      </c>
      <c r="H24" s="29"/>
    </row>
    <row r="25" spans="1:8" s="6" customFormat="1">
      <c r="A25" s="2"/>
      <c r="B25" s="2"/>
      <c r="C25" s="2"/>
      <c r="D25" s="2" t="s">
        <v>72</v>
      </c>
      <c r="E25" s="4">
        <v>200000</v>
      </c>
      <c r="H25" s="29"/>
    </row>
    <row r="26" spans="1:8" s="6" customFormat="1">
      <c r="A26" s="2"/>
      <c r="B26" s="2"/>
      <c r="C26" s="2"/>
      <c r="D26" s="2" t="s">
        <v>7</v>
      </c>
      <c r="E26" s="4">
        <v>-300000</v>
      </c>
      <c r="H26" s="29"/>
    </row>
    <row r="27" spans="1:8" s="6" customFormat="1">
      <c r="A27" s="2" t="s">
        <v>28</v>
      </c>
      <c r="B27" s="4">
        <f>SUM(B17:B25)</f>
        <v>10600000</v>
      </c>
      <c r="C27" s="4"/>
      <c r="D27" s="2" t="s">
        <v>9</v>
      </c>
      <c r="E27" s="4">
        <f>SUM(E21:E26)</f>
        <v>10600000</v>
      </c>
      <c r="H27" s="29"/>
    </row>
    <row r="28" spans="1:8" s="6" customFormat="1">
      <c r="A28" s="2" t="s">
        <v>4</v>
      </c>
      <c r="B28" s="2"/>
      <c r="C28" s="2"/>
      <c r="D28" s="2"/>
      <c r="E28" s="2"/>
      <c r="H28" s="29"/>
    </row>
    <row r="29" spans="1:8" s="6" customFormat="1">
      <c r="A29" s="2"/>
      <c r="B29" s="2"/>
      <c r="C29" s="2"/>
      <c r="D29" s="2"/>
      <c r="E29" s="3"/>
      <c r="H29" s="29"/>
    </row>
    <row r="30" spans="1:8" s="6" customFormat="1">
      <c r="A30" s="2"/>
      <c r="B30" s="2"/>
      <c r="C30" s="2"/>
      <c r="D30" s="2"/>
      <c r="E30" s="3"/>
      <c r="H30" s="29"/>
    </row>
    <row r="31" spans="1:8" s="6" customFormat="1">
      <c r="A31" s="2" t="s">
        <v>73</v>
      </c>
      <c r="B31" s="2"/>
      <c r="C31" s="2"/>
      <c r="D31" s="2"/>
      <c r="E31" s="4"/>
      <c r="H31" s="29"/>
    </row>
    <row r="32" spans="1:8" s="6" customFormat="1">
      <c r="A32" s="2"/>
      <c r="B32" s="2"/>
      <c r="C32" s="2"/>
      <c r="D32" s="2"/>
      <c r="E32" s="4"/>
      <c r="H32" s="29"/>
    </row>
    <row r="33" spans="1:8" s="6" customFormat="1">
      <c r="A33" s="2" t="s">
        <v>74</v>
      </c>
      <c r="B33" s="2"/>
      <c r="C33" s="2"/>
      <c r="D33" s="8"/>
      <c r="E33" s="4"/>
      <c r="H33" s="29"/>
    </row>
    <row r="34" spans="1:8" s="6" customFormat="1">
      <c r="A34" s="2"/>
      <c r="B34" s="2"/>
      <c r="C34" s="2"/>
      <c r="D34" s="8"/>
      <c r="E34" s="4"/>
      <c r="H34" s="29"/>
    </row>
    <row r="35" spans="1:8" s="6" customFormat="1">
      <c r="A35" s="2"/>
      <c r="B35" s="2"/>
      <c r="C35" s="2"/>
      <c r="D35" s="8"/>
      <c r="E35" s="4"/>
      <c r="H35" s="29"/>
    </row>
    <row r="36" spans="1:8" s="6" customFormat="1">
      <c r="A36" s="2"/>
      <c r="B36" s="2"/>
      <c r="C36" s="2"/>
      <c r="D36" s="8"/>
      <c r="E36" s="4"/>
      <c r="H36" s="29"/>
    </row>
    <row r="37" spans="1:8" s="6" customFormat="1">
      <c r="A37" s="2"/>
      <c r="B37" s="2"/>
      <c r="C37" s="2"/>
      <c r="D37" s="2"/>
      <c r="E37" s="2"/>
      <c r="H37" s="29"/>
    </row>
    <row r="38" spans="1:8" s="6" customFormat="1">
      <c r="A38" s="2" t="s">
        <v>75</v>
      </c>
      <c r="B38" s="2"/>
      <c r="C38" s="2"/>
      <c r="D38" s="2"/>
      <c r="E38" s="2"/>
      <c r="H38" s="29"/>
    </row>
    <row r="39" spans="1:8" s="6" customFormat="1">
      <c r="A39" s="2"/>
      <c r="B39" s="2"/>
      <c r="C39" s="11"/>
      <c r="D39" s="2"/>
      <c r="E39" s="2"/>
      <c r="H39" s="29"/>
    </row>
    <row r="40" spans="1:8" s="6" customFormat="1">
      <c r="A40" s="2"/>
      <c r="B40" s="2"/>
      <c r="C40" s="2"/>
      <c r="D40" s="2"/>
      <c r="E40" s="2"/>
      <c r="H40" s="29"/>
    </row>
    <row r="41" spans="1:8" s="6" customFormat="1">
      <c r="A41" s="2"/>
      <c r="B41" s="2"/>
      <c r="C41" s="2"/>
      <c r="D41" s="2"/>
      <c r="E41" s="2"/>
      <c r="H41" s="29"/>
    </row>
    <row r="42" spans="1:8" s="6" customFormat="1">
      <c r="A42" s="2"/>
      <c r="B42" s="2"/>
      <c r="C42" s="11"/>
      <c r="D42" s="11"/>
      <c r="E42" s="2"/>
      <c r="H42" s="29"/>
    </row>
    <row r="43" spans="1:8" s="6" customFormat="1">
      <c r="A43" s="2" t="s">
        <v>4</v>
      </c>
      <c r="B43" s="2"/>
      <c r="C43" s="2"/>
      <c r="D43" s="2"/>
      <c r="E43" s="2"/>
      <c r="H43" s="29"/>
    </row>
    <row r="44" spans="1:8" s="6" customFormat="1">
      <c r="A44" s="2"/>
      <c r="B44" s="2"/>
      <c r="C44" s="2"/>
      <c r="D44" s="2"/>
      <c r="E44" s="2"/>
      <c r="H44" s="29"/>
    </row>
    <row r="45" spans="1:8" s="6" customFormat="1">
      <c r="H45" s="29"/>
    </row>
    <row r="46" spans="1:8" s="6" customFormat="1">
      <c r="H46" s="29"/>
    </row>
    <row r="47" spans="1:8" s="6" customFormat="1">
      <c r="D47" s="14"/>
      <c r="E47" s="14"/>
      <c r="H47" s="29"/>
    </row>
    <row r="48" spans="1:8" s="6" customFormat="1">
      <c r="D48" s="35"/>
      <c r="E48" s="14"/>
      <c r="H48" s="29"/>
    </row>
    <row r="49" spans="2:8" s="6" customFormat="1">
      <c r="B49" s="33"/>
      <c r="D49" s="33"/>
      <c r="E49" s="33"/>
      <c r="H49" s="29"/>
    </row>
    <row r="50" spans="2:8" s="6" customFormat="1">
      <c r="B50" s="33"/>
      <c r="D50" s="33"/>
      <c r="E50" s="33"/>
      <c r="H50" s="29"/>
    </row>
    <row r="51" spans="2:8" s="6" customFormat="1">
      <c r="B51" s="33"/>
      <c r="D51" s="33"/>
      <c r="E51" s="33"/>
      <c r="H51" s="29"/>
    </row>
    <row r="52" spans="2:8" s="6" customFormat="1">
      <c r="B52" s="33"/>
      <c r="D52" s="33"/>
      <c r="E52" s="33"/>
      <c r="H52" s="29"/>
    </row>
    <row r="53" spans="2:8" s="6" customFormat="1">
      <c r="B53" s="33"/>
      <c r="D53" s="36"/>
      <c r="E53" s="33"/>
      <c r="H53" s="29"/>
    </row>
    <row r="54" spans="2:8" s="6" customFormat="1">
      <c r="B54" s="37"/>
      <c r="D54" s="33"/>
      <c r="E54" s="33"/>
      <c r="H54" s="29"/>
    </row>
    <row r="55" spans="2:8" s="6" customFormat="1">
      <c r="H55" s="29"/>
    </row>
    <row r="56" spans="2:8" s="6" customFormat="1">
      <c r="H56" s="29"/>
    </row>
    <row r="57" spans="2:8" s="6" customFormat="1">
      <c r="H57" s="29"/>
    </row>
    <row r="58" spans="2:8" s="6" customFormat="1">
      <c r="H58" s="29"/>
    </row>
    <row r="59" spans="2:8" s="6" customFormat="1">
      <c r="H59" s="29"/>
    </row>
    <row r="60" spans="2:8" s="6" customFormat="1">
      <c r="H60" s="29"/>
    </row>
    <row r="61" spans="2:8" s="6" customFormat="1">
      <c r="H61" s="29"/>
    </row>
    <row r="62" spans="2:8" s="6" customFormat="1">
      <c r="H62" s="29"/>
    </row>
    <row r="63" spans="2:8" s="6" customFormat="1">
      <c r="H63" s="29"/>
    </row>
    <row r="64" spans="2:8" s="6" customFormat="1">
      <c r="H64" s="29"/>
    </row>
    <row r="65" spans="8:8" s="6" customFormat="1">
      <c r="H65" s="29"/>
    </row>
    <row r="66" spans="8:8" s="6" customFormat="1">
      <c r="H66" s="29"/>
    </row>
    <row r="67" spans="8:8" s="6" customFormat="1">
      <c r="H67" s="29"/>
    </row>
    <row r="68" spans="8:8" s="6" customFormat="1">
      <c r="H68" s="29"/>
    </row>
    <row r="69" spans="8:8" s="6" customFormat="1">
      <c r="H69" s="29"/>
    </row>
    <row r="70" spans="8:8" s="6" customFormat="1">
      <c r="H70" s="29"/>
    </row>
    <row r="71" spans="8:8" s="6" customFormat="1">
      <c r="H71" s="29"/>
    </row>
    <row r="72" spans="8:8" s="6" customFormat="1">
      <c r="H72" s="29"/>
    </row>
    <row r="73" spans="8:8" s="6" customFormat="1">
      <c r="H73" s="29"/>
    </row>
    <row r="74" spans="8:8" s="6" customFormat="1">
      <c r="H74" s="29"/>
    </row>
    <row r="75" spans="8:8" s="6" customFormat="1">
      <c r="H75" s="29"/>
    </row>
    <row r="76" spans="8:8" s="6" customFormat="1">
      <c r="H76" s="29"/>
    </row>
    <row r="77" spans="8:8" s="6" customFormat="1">
      <c r="H77" s="29"/>
    </row>
    <row r="78" spans="8:8" s="6" customFormat="1">
      <c r="H78" s="29"/>
    </row>
    <row r="79" spans="8:8" s="6" customFormat="1">
      <c r="H79" s="29"/>
    </row>
    <row r="80" spans="8:8" s="6" customFormat="1">
      <c r="H80" s="29"/>
    </row>
    <row r="81" spans="8:8" s="6" customFormat="1">
      <c r="H81" s="29"/>
    </row>
    <row r="82" spans="8:8" s="6" customFormat="1">
      <c r="H82" s="29"/>
    </row>
  </sheetData>
  <mergeCells count="3">
    <mergeCell ref="A2:G2"/>
    <mergeCell ref="A3:G3"/>
    <mergeCell ref="A4:G4"/>
  </mergeCells>
  <pageMargins left="0.7" right="0.7" top="0.75" bottom="0.75" header="0.3" footer="0.3"/>
  <pageSetup scale="70"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142"/>
  <sheetViews>
    <sheetView zoomScale="130" zoomScaleNormal="130" zoomScalePageLayoutView="130" workbookViewId="0"/>
  </sheetViews>
  <sheetFormatPr defaultColWidth="8.875" defaultRowHeight="15"/>
  <cols>
    <col min="1" max="1" width="24.625" style="6" customWidth="1"/>
    <col min="2" max="16384" width="8.875" style="6"/>
  </cols>
  <sheetData>
    <row r="1" spans="1:7" ht="26.25" customHeight="1">
      <c r="A1" s="6" t="s">
        <v>1</v>
      </c>
    </row>
    <row r="2" spans="1:7">
      <c r="A2" s="105" t="s">
        <v>2</v>
      </c>
      <c r="B2" s="105"/>
      <c r="C2" s="105"/>
      <c r="D2" s="105"/>
      <c r="E2" s="105"/>
      <c r="F2" s="105"/>
      <c r="G2" s="105"/>
    </row>
    <row r="3" spans="1:7">
      <c r="A3" s="105" t="s">
        <v>0</v>
      </c>
      <c r="B3" s="105"/>
      <c r="C3" s="105"/>
      <c r="D3" s="105"/>
      <c r="E3" s="105"/>
      <c r="F3" s="105"/>
      <c r="G3" s="105"/>
    </row>
    <row r="4" spans="1:7" ht="18.75" customHeight="1">
      <c r="A4" s="105" t="s">
        <v>3</v>
      </c>
      <c r="B4" s="105"/>
      <c r="C4" s="105"/>
      <c r="D4" s="105"/>
      <c r="E4" s="105"/>
      <c r="F4" s="105"/>
      <c r="G4" s="105"/>
    </row>
    <row r="7" spans="1:7">
      <c r="C7" s="45"/>
      <c r="D7" s="2"/>
      <c r="E7" s="44"/>
      <c r="G7" s="26"/>
    </row>
    <row r="9" spans="1:7">
      <c r="A9" s="2"/>
      <c r="B9" s="2"/>
      <c r="C9" s="2"/>
      <c r="D9" s="2"/>
      <c r="E9" s="2"/>
      <c r="F9" s="2"/>
      <c r="G9" s="2"/>
    </row>
    <row r="10" spans="1:7">
      <c r="A10" s="2"/>
      <c r="B10" s="2"/>
      <c r="C10" s="2"/>
      <c r="D10" s="2"/>
      <c r="E10" s="2"/>
      <c r="F10" s="2"/>
      <c r="G10" s="2"/>
    </row>
    <row r="11" spans="1:7">
      <c r="A11" s="2"/>
      <c r="B11" s="2"/>
      <c r="C11" s="2"/>
      <c r="D11" s="2"/>
      <c r="E11" s="2"/>
      <c r="F11" s="2"/>
      <c r="G11" s="2"/>
    </row>
    <row r="12" spans="1:7">
      <c r="A12" s="2"/>
      <c r="B12" s="2"/>
      <c r="C12" s="2"/>
      <c r="D12" s="2"/>
      <c r="E12" s="2"/>
      <c r="F12" s="2"/>
      <c r="G12" s="2"/>
    </row>
    <row r="13" spans="1:7">
      <c r="A13" s="2"/>
      <c r="B13" s="2"/>
      <c r="C13" s="2"/>
      <c r="D13" s="2"/>
      <c r="E13" s="2"/>
      <c r="F13" s="2"/>
      <c r="G13" s="2"/>
    </row>
    <row r="14" spans="1:7">
      <c r="A14" s="2"/>
      <c r="B14" s="44"/>
      <c r="C14" s="2"/>
      <c r="D14" s="19"/>
      <c r="E14" s="2"/>
      <c r="F14" s="2"/>
      <c r="G14" s="2"/>
    </row>
    <row r="15" spans="1:7">
      <c r="A15" s="2"/>
      <c r="B15" s="44"/>
      <c r="C15" s="2"/>
      <c r="D15" s="19"/>
      <c r="E15" s="2"/>
      <c r="F15" s="2"/>
      <c r="G15" s="2"/>
    </row>
    <row r="16" spans="1:7">
      <c r="A16" s="6" t="s">
        <v>80</v>
      </c>
      <c r="C16" s="20">
        <v>0.12</v>
      </c>
      <c r="D16" s="19"/>
      <c r="E16" s="2"/>
      <c r="F16" s="2"/>
      <c r="G16" s="2"/>
    </row>
    <row r="17" spans="1:7">
      <c r="A17" s="6" t="s">
        <v>81</v>
      </c>
      <c r="C17" s="21">
        <v>0.4</v>
      </c>
      <c r="D17" s="19"/>
      <c r="E17" s="2"/>
      <c r="F17" s="2"/>
      <c r="G17" s="2"/>
    </row>
    <row r="18" spans="1:7">
      <c r="A18" s="6" t="s">
        <v>82</v>
      </c>
      <c r="C18" s="21">
        <v>0.14000000000000001</v>
      </c>
      <c r="D18" s="19"/>
      <c r="E18" s="2"/>
      <c r="F18" s="2"/>
      <c r="G18" s="2"/>
    </row>
    <row r="19" spans="1:7">
      <c r="A19" s="6" t="s">
        <v>83</v>
      </c>
      <c r="C19" s="21">
        <v>0.6</v>
      </c>
      <c r="D19" s="19"/>
      <c r="E19" s="2"/>
      <c r="F19" s="2"/>
      <c r="G19" s="2"/>
    </row>
    <row r="20" spans="1:7">
      <c r="A20" s="6" t="s">
        <v>84</v>
      </c>
      <c r="C20" s="22">
        <v>0.35</v>
      </c>
      <c r="D20" s="19"/>
      <c r="E20" s="2"/>
      <c r="F20" s="2"/>
      <c r="G20" s="2"/>
    </row>
    <row r="21" spans="1:7">
      <c r="A21" s="6" t="s">
        <v>85</v>
      </c>
      <c r="C21" s="50">
        <v>0.9</v>
      </c>
      <c r="D21" s="19"/>
      <c r="E21" s="2"/>
      <c r="F21" s="2"/>
      <c r="G21" s="2"/>
    </row>
    <row r="22" spans="1:7">
      <c r="A22" s="6" t="s">
        <v>86</v>
      </c>
      <c r="C22" s="102">
        <v>1.2</v>
      </c>
      <c r="D22" s="19"/>
      <c r="E22" s="2"/>
      <c r="F22" s="2"/>
      <c r="G22" s="2"/>
    </row>
    <row r="23" spans="1:7">
      <c r="C23" s="58"/>
      <c r="D23" s="19"/>
      <c r="E23" s="2"/>
      <c r="F23" s="2"/>
      <c r="G23" s="2"/>
    </row>
    <row r="24" spans="1:7">
      <c r="C24" s="54"/>
      <c r="D24" s="19"/>
      <c r="E24" s="2"/>
      <c r="F24" s="2"/>
      <c r="G24" s="2"/>
    </row>
    <row r="25" spans="1:7">
      <c r="A25" s="6" t="s">
        <v>87</v>
      </c>
      <c r="C25" s="21">
        <v>0.45</v>
      </c>
      <c r="D25" s="19"/>
      <c r="E25" s="2"/>
      <c r="F25" s="2"/>
      <c r="G25" s="2"/>
    </row>
    <row r="26" spans="1:7">
      <c r="A26" s="6" t="s">
        <v>88</v>
      </c>
      <c r="C26" s="21">
        <v>0.55000000000000004</v>
      </c>
      <c r="D26" s="19"/>
      <c r="E26" s="2"/>
      <c r="F26" s="2"/>
      <c r="G26" s="2"/>
    </row>
    <row r="27" spans="1:7">
      <c r="C27" s="2"/>
      <c r="D27" s="19"/>
      <c r="E27" s="2"/>
      <c r="F27" s="2"/>
      <c r="G27" s="2"/>
    </row>
    <row r="28" spans="1:7">
      <c r="C28" s="2"/>
      <c r="D28" s="19"/>
      <c r="E28" s="2"/>
      <c r="F28" s="2"/>
      <c r="G28" s="2"/>
    </row>
    <row r="29" spans="1:7">
      <c r="A29" s="6" t="s">
        <v>76</v>
      </c>
      <c r="C29" s="2"/>
      <c r="D29" s="19"/>
      <c r="E29" s="2"/>
      <c r="F29" s="2"/>
      <c r="G29" s="2"/>
    </row>
    <row r="30" spans="1:7">
      <c r="C30" s="2"/>
      <c r="D30" s="19"/>
      <c r="E30" s="2"/>
      <c r="F30" s="2"/>
      <c r="G30" s="2"/>
    </row>
    <row r="31" spans="1:7">
      <c r="C31" s="2"/>
      <c r="D31" s="19"/>
      <c r="E31" s="2"/>
      <c r="F31" s="2"/>
      <c r="G31" s="2"/>
    </row>
    <row r="32" spans="1:7">
      <c r="D32" s="19"/>
      <c r="E32" s="2"/>
      <c r="F32" s="2"/>
      <c r="G32" s="2"/>
    </row>
    <row r="33" spans="1:10">
      <c r="A33" s="6" t="s">
        <v>89</v>
      </c>
      <c r="C33" s="10" t="s">
        <v>4</v>
      </c>
      <c r="D33" s="19"/>
      <c r="E33" s="2"/>
      <c r="F33" s="2"/>
      <c r="G33" s="2"/>
    </row>
    <row r="34" spans="1:10">
      <c r="C34" s="10"/>
      <c r="D34" s="19"/>
      <c r="E34" s="2"/>
      <c r="F34" s="2"/>
      <c r="G34" s="2"/>
    </row>
    <row r="35" spans="1:10">
      <c r="C35" s="10"/>
      <c r="D35" s="19"/>
      <c r="E35" s="2"/>
      <c r="F35" s="2"/>
      <c r="G35" s="2"/>
    </row>
    <row r="36" spans="1:10">
      <c r="C36" s="10"/>
      <c r="D36" s="19"/>
      <c r="E36" s="2"/>
      <c r="F36" s="2"/>
      <c r="G36" s="2"/>
    </row>
    <row r="37" spans="1:10">
      <c r="C37" s="10"/>
      <c r="D37" s="19"/>
      <c r="E37" s="2"/>
      <c r="F37" s="2"/>
      <c r="G37" s="2"/>
    </row>
    <row r="38" spans="1:10">
      <c r="C38" s="10"/>
      <c r="D38" s="19"/>
      <c r="E38" s="2"/>
      <c r="F38" s="2"/>
      <c r="G38" s="2"/>
    </row>
    <row r="39" spans="1:10">
      <c r="A39" s="6" t="s">
        <v>77</v>
      </c>
      <c r="C39" s="10"/>
      <c r="D39" s="19"/>
      <c r="E39" s="2"/>
      <c r="F39" s="2"/>
      <c r="G39" s="2"/>
    </row>
    <row r="40" spans="1:10">
      <c r="C40" s="10"/>
      <c r="D40" s="19"/>
      <c r="E40" s="2"/>
      <c r="F40" s="2"/>
      <c r="G40" s="2"/>
    </row>
    <row r="41" spans="1:10">
      <c r="C41" s="10"/>
      <c r="D41" s="19"/>
      <c r="E41" s="2"/>
      <c r="F41" s="2"/>
      <c r="G41" s="2"/>
    </row>
    <row r="42" spans="1:10">
      <c r="C42" s="10"/>
      <c r="D42" s="19"/>
      <c r="E42" s="2"/>
      <c r="F42" s="2"/>
      <c r="G42" s="2"/>
    </row>
    <row r="43" spans="1:10">
      <c r="C43" s="10"/>
      <c r="D43" s="19"/>
      <c r="E43" s="2"/>
      <c r="F43" s="2"/>
      <c r="G43" s="2"/>
    </row>
    <row r="44" spans="1:10">
      <c r="C44" s="10"/>
      <c r="D44" s="19"/>
      <c r="E44" s="2"/>
      <c r="F44" s="2"/>
      <c r="G44" s="2"/>
    </row>
    <row r="45" spans="1:10">
      <c r="A45" s="6" t="s">
        <v>90</v>
      </c>
      <c r="B45" s="26"/>
      <c r="C45" s="18" t="s">
        <v>4</v>
      </c>
      <c r="D45" s="19"/>
      <c r="E45" s="2"/>
      <c r="F45" s="2"/>
      <c r="G45" s="2"/>
    </row>
    <row r="46" spans="1:10">
      <c r="A46" s="2"/>
      <c r="B46" s="44"/>
      <c r="C46" s="2"/>
      <c r="D46" s="19"/>
      <c r="E46" s="2"/>
      <c r="F46" s="2"/>
      <c r="G46" s="2"/>
    </row>
    <row r="47" spans="1:10">
      <c r="A47" s="2"/>
      <c r="B47" s="2"/>
      <c r="C47" s="2"/>
      <c r="D47" s="2"/>
      <c r="E47" s="2"/>
      <c r="F47" s="2"/>
      <c r="G47" s="2"/>
      <c r="H47" s="2"/>
      <c r="I47" s="2"/>
      <c r="J47" s="2"/>
    </row>
    <row r="48" spans="1:10">
      <c r="A48" s="26"/>
      <c r="B48" s="26"/>
      <c r="C48" s="26"/>
      <c r="D48" s="26"/>
      <c r="E48" s="26"/>
      <c r="F48" s="26"/>
      <c r="G48" s="26"/>
    </row>
    <row r="49" spans="1:7">
      <c r="A49" s="26"/>
      <c r="B49" s="26"/>
      <c r="C49" s="26"/>
      <c r="D49" s="26"/>
      <c r="E49" s="26"/>
      <c r="F49" s="26"/>
      <c r="G49" s="26"/>
    </row>
    <row r="50" spans="1:7">
      <c r="A50" s="26"/>
      <c r="B50" s="26"/>
      <c r="C50" s="26"/>
      <c r="D50" s="26"/>
      <c r="E50" s="26"/>
      <c r="F50" s="26"/>
      <c r="G50" s="26"/>
    </row>
    <row r="51" spans="1:7">
      <c r="A51" s="46" t="s">
        <v>78</v>
      </c>
      <c r="B51" s="26"/>
      <c r="C51" s="26"/>
      <c r="D51" s="26"/>
      <c r="E51" s="26"/>
      <c r="F51" s="26"/>
      <c r="G51" s="26"/>
    </row>
    <row r="52" spans="1:7">
      <c r="B52" s="14"/>
      <c r="C52" s="23"/>
      <c r="D52" s="17"/>
      <c r="E52" s="24"/>
      <c r="G52" s="26"/>
    </row>
    <row r="53" spans="1:7">
      <c r="B53" s="14"/>
      <c r="C53" s="23"/>
      <c r="D53" s="17"/>
      <c r="E53" s="24"/>
      <c r="G53" s="26"/>
    </row>
    <row r="54" spans="1:7">
      <c r="B54" s="20"/>
      <c r="C54" s="23"/>
      <c r="D54" s="17"/>
      <c r="E54" s="47"/>
      <c r="F54" s="17"/>
      <c r="G54" s="26"/>
    </row>
    <row r="55" spans="1:7">
      <c r="B55" s="16"/>
      <c r="C55" s="23"/>
      <c r="D55" s="17"/>
      <c r="E55" s="45"/>
      <c r="F55" s="17"/>
      <c r="G55" s="26"/>
    </row>
    <row r="56" spans="1:7" ht="21" customHeight="1">
      <c r="C56" s="45"/>
      <c r="D56" s="25"/>
      <c r="E56" s="45"/>
      <c r="F56" s="17"/>
      <c r="G56" s="26"/>
    </row>
    <row r="57" spans="1:7" ht="21" customHeight="1">
      <c r="C57" s="45"/>
      <c r="E57" s="45"/>
      <c r="G57" s="26"/>
    </row>
    <row r="58" spans="1:7" ht="21" customHeight="1">
      <c r="C58" s="45"/>
      <c r="E58" s="45"/>
      <c r="G58" s="26"/>
    </row>
    <row r="59" spans="1:7" ht="21" customHeight="1">
      <c r="C59" s="45"/>
      <c r="E59" s="45"/>
      <c r="G59" s="26"/>
    </row>
    <row r="60" spans="1:7" ht="21" customHeight="1">
      <c r="C60" s="45"/>
      <c r="E60" s="45"/>
      <c r="G60" s="26"/>
    </row>
    <row r="61" spans="1:7" ht="21" customHeight="1">
      <c r="C61" s="45"/>
      <c r="E61" s="45"/>
      <c r="G61" s="26"/>
    </row>
    <row r="62" spans="1:7" ht="21" customHeight="1">
      <c r="C62" s="45"/>
      <c r="E62" s="45"/>
      <c r="G62" s="26"/>
    </row>
    <row r="63" spans="1:7" ht="21" customHeight="1">
      <c r="A63" s="26"/>
      <c r="B63" s="26"/>
      <c r="C63" s="26"/>
      <c r="D63" s="26"/>
      <c r="E63" s="26"/>
      <c r="F63" s="26"/>
      <c r="G63" s="26"/>
    </row>
    <row r="64" spans="1:7" ht="21" customHeight="1">
      <c r="A64" s="26"/>
      <c r="B64" s="26"/>
      <c r="C64" s="26"/>
      <c r="D64" s="26"/>
      <c r="E64" s="26"/>
      <c r="F64" s="26"/>
      <c r="G64" s="26"/>
    </row>
    <row r="65" spans="1:7" ht="21" customHeight="1">
      <c r="A65" s="26"/>
      <c r="B65" s="26"/>
      <c r="C65" s="26"/>
      <c r="D65" s="26"/>
      <c r="E65" s="26"/>
      <c r="F65" s="26"/>
      <c r="G65" s="26"/>
    </row>
    <row r="66" spans="1:7" ht="21" customHeight="1">
      <c r="A66" s="26"/>
      <c r="B66" s="26"/>
      <c r="C66" s="26"/>
      <c r="D66" s="26"/>
      <c r="E66" s="26"/>
      <c r="F66" s="26"/>
      <c r="G66" s="26"/>
    </row>
    <row r="67" spans="1:7" ht="21" customHeight="1">
      <c r="A67" s="26"/>
      <c r="B67" s="26"/>
      <c r="C67" s="26"/>
      <c r="D67" s="26"/>
      <c r="E67" s="26"/>
      <c r="F67" s="26"/>
      <c r="G67" s="26"/>
    </row>
    <row r="68" spans="1:7" ht="21" customHeight="1">
      <c r="A68" s="26"/>
      <c r="B68" s="26"/>
      <c r="C68" s="26"/>
      <c r="D68" s="26"/>
      <c r="E68" s="26"/>
      <c r="F68" s="26"/>
      <c r="G68" s="26"/>
    </row>
    <row r="69" spans="1:7" ht="21" customHeight="1">
      <c r="A69" s="26"/>
      <c r="B69" s="26"/>
      <c r="C69" s="26"/>
      <c r="D69" s="26"/>
      <c r="E69" s="26"/>
      <c r="F69" s="26"/>
      <c r="G69" s="26"/>
    </row>
    <row r="70" spans="1:7" ht="21" customHeight="1">
      <c r="A70" s="26"/>
      <c r="B70" s="26"/>
      <c r="C70" s="26"/>
      <c r="D70" s="26"/>
      <c r="E70" s="26"/>
      <c r="F70" s="26"/>
      <c r="G70" s="26"/>
    </row>
    <row r="71" spans="1:7" ht="21" customHeight="1">
      <c r="A71" s="26"/>
      <c r="B71" s="26"/>
      <c r="C71" s="26"/>
      <c r="D71" s="26"/>
      <c r="E71" s="26"/>
      <c r="F71" s="26"/>
      <c r="G71" s="26"/>
    </row>
    <row r="72" spans="1:7" ht="21" customHeight="1">
      <c r="A72" s="26"/>
      <c r="B72" s="26"/>
      <c r="C72" s="26"/>
      <c r="D72" s="26"/>
      <c r="E72" s="26"/>
      <c r="F72" s="26"/>
      <c r="G72" s="26"/>
    </row>
    <row r="73" spans="1:7" ht="21" customHeight="1">
      <c r="A73" s="26"/>
      <c r="B73" s="26"/>
      <c r="C73" s="26"/>
      <c r="D73" s="26"/>
      <c r="E73" s="26"/>
      <c r="F73" s="26"/>
      <c r="G73" s="26"/>
    </row>
    <row r="74" spans="1:7" ht="21" customHeight="1">
      <c r="A74" s="26"/>
      <c r="B74" s="26"/>
      <c r="C74" s="26"/>
      <c r="D74" s="26"/>
      <c r="E74" s="26"/>
      <c r="F74" s="26"/>
      <c r="G74" s="26"/>
    </row>
    <row r="75" spans="1:7" ht="21" customHeight="1">
      <c r="A75" s="26"/>
      <c r="B75" s="26"/>
      <c r="C75" s="26"/>
      <c r="D75" s="26"/>
      <c r="E75" s="26"/>
      <c r="F75" s="26"/>
      <c r="G75" s="26"/>
    </row>
    <row r="76" spans="1:7" ht="21" customHeight="1">
      <c r="A76" s="26"/>
      <c r="B76" s="26"/>
      <c r="C76" s="26"/>
      <c r="D76" s="26"/>
      <c r="E76" s="26"/>
      <c r="F76" s="26"/>
      <c r="G76" s="26"/>
    </row>
    <row r="77" spans="1:7" ht="21" customHeight="1">
      <c r="A77" s="26"/>
      <c r="B77" s="26"/>
      <c r="C77" s="26"/>
      <c r="D77" s="26"/>
      <c r="E77" s="26"/>
      <c r="F77" s="26"/>
      <c r="G77" s="26"/>
    </row>
    <row r="78" spans="1:7" ht="21" customHeight="1">
      <c r="A78" s="26"/>
      <c r="B78" s="26"/>
      <c r="C78" s="26"/>
      <c r="D78" s="26"/>
      <c r="E78" s="26"/>
      <c r="F78" s="26"/>
      <c r="G78" s="26"/>
    </row>
    <row r="79" spans="1:7" ht="21" customHeight="1">
      <c r="A79" s="26"/>
      <c r="B79" s="26"/>
      <c r="C79" s="26"/>
      <c r="D79" s="26"/>
      <c r="E79" s="26"/>
      <c r="F79" s="26"/>
      <c r="G79" s="26"/>
    </row>
    <row r="80" spans="1:7"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sheetData>
  <mergeCells count="3">
    <mergeCell ref="A2:G2"/>
    <mergeCell ref="A3:G3"/>
    <mergeCell ref="A4:G4"/>
  </mergeCells>
  <pageMargins left="0.7" right="0.7" top="0.75" bottom="0.75" header="0.3" footer="0.3"/>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Q1</vt:lpstr>
      <vt:lpstr>Q2</vt:lpstr>
      <vt:lpstr>Q3</vt:lpstr>
      <vt:lpstr>Q4</vt:lpstr>
      <vt:lpstr>Q5</vt:lpstr>
      <vt:lpstr>Q6</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Lorraine</dc:creator>
  <cp:lastModifiedBy>Ruben Molina</cp:lastModifiedBy>
  <cp:lastPrinted>2019-10-19T23:53:33Z</cp:lastPrinted>
  <dcterms:created xsi:type="dcterms:W3CDTF">2016-08-28T05:59:40Z</dcterms:created>
  <dcterms:modified xsi:type="dcterms:W3CDTF">2019-10-20T00:28:23Z</dcterms:modified>
</cp:coreProperties>
</file>