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showInkAnnotation="0" autoCompressPictures="0"/>
  <bookViews>
    <workbookView xWindow="-135" yWindow="105" windowWidth="19440" windowHeight="12240"/>
  </bookViews>
  <sheets>
    <sheet name="READ THIS FIRST " sheetId="18" r:id="rId1"/>
    <sheet name="Q1-COST of CAPITAL (K-wacc)" sheetId="17" r:id="rId2"/>
    <sheet name="Q2-NWC" sheetId="19" r:id="rId3"/>
    <sheet name="Q3-METRICS" sheetId="20" r:id="rId4"/>
  </sheets>
  <definedNames>
    <definedName name="ANNFV" localSheetId="1">#REF!</definedName>
    <definedName name="ANNFV" localSheetId="0">#REF!</definedName>
    <definedName name="ANNFV">#REF!</definedName>
    <definedName name="ANNPV" localSheetId="1">#REF!</definedName>
    <definedName name="ANNPV" localSheetId="0">#REF!</definedName>
    <definedName name="ANNPV">#REF!</definedName>
    <definedName name="AUTOMATE" localSheetId="1">#REF!</definedName>
    <definedName name="AUTOMATE" localSheetId="0">#REF!</definedName>
    <definedName name="AUTOMATE">#REF!</definedName>
    <definedName name="FVLUMP">#N/A</definedName>
    <definedName name="PVLUMP">#N/A</definedName>
    <definedName name="xxx" localSheetId="1">#REF!</definedName>
    <definedName name="xxx" localSheetId="0">#REF!</definedName>
    <definedName name="xxx">#REF!</definedName>
    <definedName name="xxxxxx" localSheetId="1">#REF!</definedName>
    <definedName name="xxxxxx" localSheetId="0">#REF!</definedName>
    <definedName name="xxxxxx">#REF!</definedName>
  </definedNames>
  <calcPr calcId="145621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B7" i="17" l="1"/>
  <c r="B14" i="17"/>
  <c r="B15" i="17"/>
  <c r="B17" i="17"/>
  <c r="E44" i="19"/>
  <c r="E70" i="19" s="1"/>
  <c r="F44" i="19"/>
  <c r="F70" i="19"/>
  <c r="G44" i="19"/>
  <c r="G70" i="19"/>
  <c r="D44" i="19"/>
  <c r="D70" i="19"/>
  <c r="D71" i="19"/>
  <c r="E71" i="19"/>
  <c r="F71" i="19"/>
  <c r="G71" i="19"/>
  <c r="D72" i="19"/>
  <c r="F72" i="19"/>
  <c r="G72" i="19"/>
  <c r="D73" i="19"/>
  <c r="F73" i="19"/>
  <c r="G73" i="19"/>
  <c r="C73" i="19"/>
  <c r="C72" i="19"/>
  <c r="C71" i="19"/>
  <c r="D46" i="19"/>
  <c r="E46" i="19"/>
  <c r="F46" i="19"/>
  <c r="G46" i="19"/>
  <c r="C46" i="19"/>
  <c r="D45" i="19"/>
  <c r="E45" i="19"/>
  <c r="F45" i="19"/>
  <c r="G45" i="19"/>
  <c r="D47" i="19"/>
  <c r="E47" i="19"/>
  <c r="F47" i="19"/>
  <c r="G47" i="19"/>
  <c r="C47" i="19"/>
  <c r="C45" i="19"/>
  <c r="G74" i="19"/>
  <c r="F74" i="19"/>
  <c r="G76" i="19" s="1"/>
  <c r="D74" i="19"/>
  <c r="C74" i="19"/>
  <c r="D76" i="19" s="1"/>
  <c r="C76" i="19"/>
  <c r="G48" i="19"/>
  <c r="F48" i="19"/>
  <c r="G50" i="19" s="1"/>
  <c r="E48" i="19"/>
  <c r="E50" i="19" s="1"/>
  <c r="D48" i="19"/>
  <c r="D50" i="19" s="1"/>
  <c r="C48" i="19"/>
  <c r="C50" i="19"/>
  <c r="G16" i="19"/>
  <c r="G17" i="19"/>
  <c r="G18" i="19"/>
  <c r="G19" i="19"/>
  <c r="F16" i="19"/>
  <c r="F17" i="19"/>
  <c r="F18" i="19"/>
  <c r="F19" i="19"/>
  <c r="G21" i="19" s="1"/>
  <c r="E16" i="19"/>
  <c r="E17" i="19"/>
  <c r="E18" i="19"/>
  <c r="E19" i="19" s="1"/>
  <c r="D16" i="19"/>
  <c r="D17" i="19"/>
  <c r="D18" i="19"/>
  <c r="D19" i="19" s="1"/>
  <c r="D21" i="19" s="1"/>
  <c r="C16" i="19"/>
  <c r="C17" i="19"/>
  <c r="C18" i="19"/>
  <c r="C19" i="19"/>
  <c r="C21" i="19"/>
  <c r="B8" i="20"/>
  <c r="C8" i="20"/>
  <c r="D8" i="20"/>
  <c r="E8" i="20"/>
  <c r="F8" i="20"/>
  <c r="G8" i="20"/>
  <c r="B14" i="20"/>
  <c r="B13" i="20"/>
  <c r="B12" i="20"/>
  <c r="B9" i="20"/>
  <c r="C9" i="20"/>
  <c r="D9" i="20" s="1"/>
  <c r="E9" i="20" s="1"/>
  <c r="F9" i="20" s="1"/>
  <c r="G9" i="20" s="1"/>
  <c r="F21" i="19" l="1"/>
  <c r="E21" i="19"/>
  <c r="E72" i="19"/>
  <c r="E74" i="19" s="1"/>
  <c r="E73" i="19"/>
  <c r="F50" i="19"/>
  <c r="F76" i="19" l="1"/>
  <c r="E76" i="19"/>
</calcChain>
</file>

<file path=xl/sharedStrings.xml><?xml version="1.0" encoding="utf-8"?>
<sst xmlns="http://schemas.openxmlformats.org/spreadsheetml/2006/main" count="196" uniqueCount="157">
  <si>
    <t>calculating k-wacc and the decision metrics for the project, to give it either a green light or a red light.</t>
    <phoneticPr fontId="7" type="noConversion"/>
  </si>
  <si>
    <t>Wk 3 gives you practice on the basics. You won't have a full understanding of what the LTAC Project case is about at</t>
    <phoneticPr fontId="7" type="noConversion"/>
  </si>
  <si>
    <t>Its marginal tax rate increased to 30%.</t>
    <phoneticPr fontId="7" type="noConversion"/>
  </si>
  <si>
    <t>To reduce financial risk, its 'target' weight of debt is reduced to 30%.</t>
    <phoneticPr fontId="7" type="noConversion"/>
  </si>
  <si>
    <t>There is no picture of a faucet - but - visualize a sink faucet turning on and off, controlling the flow of water.</t>
    <phoneticPr fontId="7" type="noConversion"/>
  </si>
  <si>
    <t>Picture a receivables faucet, an inventory faucet, and a payables faucet.</t>
    <phoneticPr fontId="7" type="noConversion"/>
  </si>
  <si>
    <t>This question helps you learn how to forecast net working capital.</t>
    <phoneticPr fontId="7" type="noConversion"/>
  </si>
  <si>
    <t xml:space="preserve">Wk 3 is the first of two consecutive weeks on CAPITAL BUDGETING. </t>
    <phoneticPr fontId="7" type="noConversion"/>
  </si>
  <si>
    <t>Cohen Finance Workbook chapter 4 is a review of Time Value of Money, which you covered in a previous course.</t>
    <phoneticPr fontId="7" type="noConversion"/>
  </si>
  <si>
    <t xml:space="preserve">have that context in mind before reviewing the TVM chapter 4 (only if you need to). </t>
    <phoneticPr fontId="7" type="noConversion"/>
  </si>
  <si>
    <t>PP</t>
    <phoneticPr fontId="7" type="noConversion"/>
  </si>
  <si>
    <t>The data for Projects A,B,C are arrayed vertically; they are the same as row 8 in the horizontal panel above.</t>
    <phoneticPr fontId="7" type="noConversion"/>
  </si>
  <si>
    <t>enter formulas in the cells in this box</t>
    <phoneticPr fontId="7" type="noConversion"/>
  </si>
  <si>
    <t xml:space="preserve"> </t>
    <phoneticPr fontId="7" type="noConversion"/>
  </si>
  <si>
    <t xml:space="preserve"> </t>
    <phoneticPr fontId="7" type="noConversion"/>
  </si>
  <si>
    <t>Q3b</t>
  </si>
  <si>
    <t>Interpret the meaning of the calculations you made in Q3a.</t>
  </si>
  <si>
    <t>Hint: What is the impact on the decision metrics when k-wacc changes from 8% to 11%?</t>
  </si>
  <si>
    <t>Hint: Do you recommend accepting or rejecting the projects?</t>
  </si>
  <si>
    <t>Look at the Wk 3 assignment questions in the Q1, Q2, Q3 tabs.</t>
  </si>
  <si>
    <t>Read bottom p 67 to 69 on Net Working Capital to answer Q2.</t>
  </si>
  <si>
    <t>THESE QUESTIONS MUST BE ANSWERED USING EXCEL.</t>
  </si>
  <si>
    <t>MAKING CALCULATIONS OUTSIDE THE SPREADSHEET AND ENTERING THE RESULTS IS NOT USING EXCEL.</t>
  </si>
  <si>
    <t>investment in working capital changes (compared to the amount in Q2b) and why.</t>
  </si>
  <si>
    <t>calculate NPV, PI, and IRR for the three projects, using two different k-wacc discount rates, 8% and 11%.</t>
  </si>
  <si>
    <t>Cash Inflows: Yr 1</t>
  </si>
  <si>
    <t xml:space="preserve">                       Yr 2</t>
  </si>
  <si>
    <t xml:space="preserve">                       Yr 3</t>
  </si>
  <si>
    <t>The company's financial risk has increased, so its coupon rate is now 9%.</t>
  </si>
  <si>
    <t>The risk-free rate on treasury bonds is now 2%.</t>
  </si>
  <si>
    <t>The risk premium stays the same at 8%.</t>
  </si>
  <si>
    <t>The beta, reflecting higher financial risk, rises to 1.5.</t>
  </si>
  <si>
    <t>Recalculate k-wacc, using the template at the top of this page.</t>
  </si>
  <si>
    <t>whether to accept or reject the LTAC project.</t>
    <phoneticPr fontId="7" type="noConversion"/>
  </si>
  <si>
    <t>at the end of a project's life, working capital is liquidated</t>
    <phoneticPr fontId="7" type="noConversion"/>
  </si>
  <si>
    <t xml:space="preserve">Q2b - Row 43 changes compared to row 14 in Q2a. Explain how the </t>
    <phoneticPr fontId="7" type="noConversion"/>
  </si>
  <si>
    <t>Q2c - B71 and B72 are changed from the number of days in Q2a and Q2b. Explain how the</t>
    <phoneticPr fontId="7" type="noConversion"/>
  </si>
  <si>
    <t>Go to the bottom of p 68 in the Cohen Finance Workbook.</t>
    <phoneticPr fontId="7" type="noConversion"/>
  </si>
  <si>
    <t>Recall the Internal Rate of Return (IRR) calculations that were discussed in MBAD 6233 Financial Markets.</t>
    <phoneticPr fontId="7" type="noConversion"/>
  </si>
  <si>
    <t>Using the data below for the three projects, and the formulas you discerned in B12, B13, and B14,</t>
    <phoneticPr fontId="7" type="noConversion"/>
  </si>
  <si>
    <t>Hint: Do all three decision metrics lead to the same recommendation?</t>
    <phoneticPr fontId="7" type="noConversion"/>
  </si>
  <si>
    <t>Answer Q2c in this box:</t>
  </si>
  <si>
    <t>Free cash flow:</t>
  </si>
  <si>
    <t>Operating cash flow</t>
  </si>
  <si>
    <t>Minus: Invesment in net working capital</t>
  </si>
  <si>
    <t xml:space="preserve"> </t>
    <phoneticPr fontId="8" type="noConversion"/>
  </si>
  <si>
    <t>Minus: Investment in PPE (CapEx)</t>
  </si>
  <si>
    <t>Plus: Salvage value</t>
    <phoneticPr fontId="8" type="noConversion"/>
  </si>
  <si>
    <t>Cumulative free cash flow</t>
  </si>
  <si>
    <t>Discount rate (K-wacc)</t>
  </si>
  <si>
    <t>Net Present Value (NPV)</t>
  </si>
  <si>
    <t>Profitability Index (PI)</t>
  </si>
  <si>
    <t>Internal Rate of Return (IRR)</t>
  </si>
  <si>
    <t>inspection</t>
  </si>
  <si>
    <t>rounding error</t>
  </si>
  <si>
    <t>See the FLOW DIAGRAM in GREEN depicting the CAPITAL BUDGETING template.</t>
  </si>
  <si>
    <t>See the IS/BS Model in GREEN depicting the connection between PPE (BS) and operating expense (IS).</t>
  </si>
  <si>
    <t>Examine the formulas that calculate NPV, PI, and IRR.</t>
  </si>
  <si>
    <t>Payback Period (PP)</t>
  </si>
  <si>
    <t>Initial Outlay</t>
  </si>
  <si>
    <t>Project A</t>
  </si>
  <si>
    <t>Project B</t>
  </si>
  <si>
    <t>Project C</t>
  </si>
  <si>
    <t>NPV at 8%</t>
  </si>
  <si>
    <t>NPV at 11%</t>
  </si>
  <si>
    <t>PI at 8%</t>
  </si>
  <si>
    <t>PI at 11%</t>
  </si>
  <si>
    <t>Payables (enter days in Column B)</t>
  </si>
  <si>
    <t>Investment in working capital</t>
  </si>
  <si>
    <t xml:space="preserve">  </t>
  </si>
  <si>
    <t>This is how net working capital is controlled, by setting the number of days of each.</t>
  </si>
  <si>
    <t>The investment in working capital is one of the entries in a forecast.</t>
  </si>
  <si>
    <t>are the inputs transformed into the outputs.</t>
  </si>
  <si>
    <t>HINT: Examine the formulas in the cells.</t>
  </si>
  <si>
    <t xml:space="preserve">the formula can be copied to other cells </t>
  </si>
  <si>
    <t xml:space="preserve">$ signs in the formula 'fix' the cell so </t>
  </si>
  <si>
    <t>without changing that cell, i.e.,</t>
  </si>
  <si>
    <t>copying on a 'fixed' rather than a 'relative' basis</t>
  </si>
  <si>
    <t>The number of days can be lower (faucet turned low) or higher (faucet turned high).</t>
  </si>
  <si>
    <t>the end of Wk3. In Wk4, you will return to the case, analyze the project, and make a recommendation.</t>
    <phoneticPr fontId="7" type="noConversion"/>
  </si>
  <si>
    <t>Read Cohen Finance Workbook chapter 5 selectively. Focus on:</t>
    <phoneticPr fontId="7" type="noConversion"/>
  </si>
  <si>
    <t>The essence of the capital budgeting process is to make sure, BEFORE an investment is made,</t>
    <phoneticPr fontId="7" type="noConversion"/>
  </si>
  <si>
    <t xml:space="preserve">Give the Uva Health Care System: The Long-Term Acute Care Hospital Project Case a quick read to understand what is going on - about </t>
    <phoneticPr fontId="7" type="noConversion"/>
  </si>
  <si>
    <t>Q3a</t>
  </si>
  <si>
    <t>1-b8</t>
  </si>
  <si>
    <t>e ÷ d+e</t>
  </si>
  <si>
    <t>(b8*b7)+(b15*b14)</t>
  </si>
  <si>
    <t>(k-d x wt-d)+(k-e x wt-e)</t>
  </si>
  <si>
    <t xml:space="preserve"> </t>
  </si>
  <si>
    <t xml:space="preserve">   Risk-Free Rate</t>
  </si>
  <si>
    <t xml:space="preserve">   Risk Premium</t>
  </si>
  <si>
    <t>R-m - R-f</t>
  </si>
  <si>
    <t xml:space="preserve">   Beta</t>
  </si>
  <si>
    <t xml:space="preserve">   Cost of Equity</t>
  </si>
  <si>
    <t>k-e = R-f + [ß x (R-m - R-f)]</t>
  </si>
  <si>
    <t>IRR</t>
  </si>
  <si>
    <t>Formula</t>
  </si>
  <si>
    <t>Equation</t>
  </si>
  <si>
    <t>COST OF DEBT:</t>
  </si>
  <si>
    <t xml:space="preserve">   Coupon Rate</t>
  </si>
  <si>
    <t>given</t>
  </si>
  <si>
    <t xml:space="preserve">   Marginal Tax Rate</t>
  </si>
  <si>
    <t xml:space="preserve">   Cost of Debt</t>
  </si>
  <si>
    <t>b5*(1-b6)</t>
  </si>
  <si>
    <t xml:space="preserve">      weight of debt</t>
  </si>
  <si>
    <t>Explain the significance of the change in k-wacc to the capital budgeting analysis and recommendation. Use the box below:</t>
  </si>
  <si>
    <t>Suppose that the inputs to that k-wacc calculation have changed.</t>
  </si>
  <si>
    <t>Questions</t>
  </si>
  <si>
    <t>See tabs for Q1, Q2, Q3</t>
  </si>
  <si>
    <t xml:space="preserve"> </t>
    <phoneticPr fontId="7" type="noConversion"/>
  </si>
  <si>
    <t>YOU MUST USE EXCEL FORMULAS FOR MAKING CALCULATIONS!</t>
    <phoneticPr fontId="7" type="noConversion"/>
  </si>
  <si>
    <t>d ÷ d+e</t>
  </si>
  <si>
    <t>COST OF EQUITY:</t>
  </si>
  <si>
    <t xml:space="preserve"> </t>
    <phoneticPr fontId="0" type="noConversion"/>
  </si>
  <si>
    <t>COMPUTE WEIGHTED AVERAGE COST OF CAPITAL</t>
  </si>
  <si>
    <t>BASIC:</t>
  </si>
  <si>
    <t>b11+(b13*b12)</t>
  </si>
  <si>
    <t>Weighted-Average Cost of Capital</t>
  </si>
  <si>
    <t xml:space="preserve">                       Yr 4</t>
  </si>
  <si>
    <t xml:space="preserve">                       Yr 5</t>
  </si>
  <si>
    <t>enter data in blue-colored cells</t>
  </si>
  <si>
    <t>Case</t>
    <phoneticPr fontId="4" type="noConversion"/>
  </si>
  <si>
    <t xml:space="preserve"> </t>
    <phoneticPr fontId="4" type="noConversion"/>
  </si>
  <si>
    <t>Reading</t>
  </si>
  <si>
    <t xml:space="preserve">Internal Rate of Return, and Payback Period. </t>
  </si>
  <si>
    <t>You will learn the three steps in capital budgeting:</t>
  </si>
  <si>
    <t>Identify relevant incremental cash flows</t>
  </si>
  <si>
    <t>Calculate cost of capital (k-wacc) to use as the discount rate</t>
  </si>
  <si>
    <t xml:space="preserve">Calculate the  metrics of capital budgeting: Net Present Value, Profitability Index, </t>
  </si>
  <si>
    <t>Then, you will apply the metrics and information in the case study to make a recommendation</t>
  </si>
  <si>
    <t>that its prospective rate of return is high enough to justify the investment.</t>
  </si>
  <si>
    <t>You need to know TVM to understand the capital budgeting metrics of NPV, PI, and IRR. Make sure you</t>
  </si>
  <si>
    <t>Change in Net Working Capital:</t>
  </si>
  <si>
    <t>Revenue</t>
  </si>
  <si>
    <t>Cost of goods sold</t>
  </si>
  <si>
    <t>Receivables (enter days in Column B)</t>
  </si>
  <si>
    <t>Inventory (enter days in Column B)</t>
  </si>
  <si>
    <t>Q2a - Explain how the table below works, i.e., what are the inputs, what are the outputs, and how</t>
  </si>
  <si>
    <t>investment in working capital changes (compared to the amount in Q2a) and why.</t>
  </si>
  <si>
    <t>Answer Q2a in this box:</t>
  </si>
  <si>
    <t>Answer Q2b in this box:</t>
  </si>
  <si>
    <t>Review it as necessary, but defer the review until you look at the TVM applications in chapter 5 beginning on p 79.</t>
    <phoneticPr fontId="7" type="noConversion"/>
  </si>
  <si>
    <t>Read pps 61-65 as a general introduction to capital budgeting.</t>
    <phoneticPr fontId="7" type="noConversion"/>
  </si>
  <si>
    <t>Read pps 70-76 on weighted average cost of capital to answer Q1.</t>
    <phoneticPr fontId="7" type="noConversion"/>
  </si>
  <si>
    <t>Read pps 79-85 on NPV, PI, IRR, PP to answer Q3.</t>
    <phoneticPr fontId="7" type="noConversion"/>
  </si>
  <si>
    <t>Above is the template explained in chapter 5 pps 70-76.</t>
    <phoneticPr fontId="7" type="noConversion"/>
  </si>
  <si>
    <t>Page 75 in Cohen Finance Workbook displays a K-wacc calculation for a company.</t>
    <phoneticPr fontId="7" type="noConversion"/>
  </si>
  <si>
    <t>The panel above is extracted from p 85 in Cohen Finance Workbook.</t>
    <phoneticPr fontId="7" type="noConversion"/>
  </si>
  <si>
    <t>Estimate PP by inspection using row 9 cumulative free cash flow-the year when cumulative free cash flow becomes a positive number.</t>
    <phoneticPr fontId="7" type="noConversion"/>
  </si>
  <si>
    <t>Use the template to answer Q1.</t>
  </si>
  <si>
    <t>Q1:</t>
  </si>
  <si>
    <t>k-d = I x (1-t)</t>
  </si>
  <si>
    <t>Free cash flow</t>
  </si>
  <si>
    <t xml:space="preserve">       weight of equity</t>
  </si>
  <si>
    <t>Net working capital needs</t>
  </si>
  <si>
    <t>Liquidation of working capital</t>
  </si>
  <si>
    <t>UVa Health System: The Long-Term Acute Care Hospital Project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</si>
</sst>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164" formatCode="0.0%"/>
    <numFmt numFmtId="165" formatCode="0.0"/>
    <numFmt numFmtId="166" formatCode="#,##0.0"/>
  </numFmts>
  <fonts count="38" x14ac:knownFonts="1">
    <font>
      <sz val="10"/>
      <name val="Arial"/>
    </font>
    <font>
      <b/>
      <sz val="10"/>
      <name val="Arial"/>
      <family val="2"/>
    </font>
    <font>
      <b/>
      <sz val="12"/>
      <name val="Arial"/>
    </font>
    <font>
      <sz val="10"/>
      <name val="Arial"/>
    </font>
    <font>
      <b/>
      <sz val="10"/>
      <color indexed="12"/>
      <name val="Arial"/>
      <family val="2"/>
    </font>
    <font>
      <sz val="10"/>
      <color indexed="8"/>
      <name val="Arial"/>
      <family val="2"/>
    </font>
    <font>
      <sz val="12"/>
      <name val="Arial"/>
    </font>
    <font>
      <sz val="8"/>
      <name val="Arial"/>
    </font>
    <font>
      <b/>
      <sz val="11"/>
      <color indexed="62"/>
      <name val="Calibri"/>
      <family val="2"/>
    </font>
    <font>
      <sz val="11"/>
      <color indexed="8"/>
      <name val="Calibri"/>
      <family val="2"/>
    </font>
    <font>
      <b/>
      <u/>
      <sz val="12"/>
      <name val="Arial"/>
    </font>
    <font>
      <b/>
      <sz val="12"/>
      <color indexed="12"/>
      <name val="Arial"/>
    </font>
    <font>
      <b/>
      <sz val="11"/>
      <color indexed="8"/>
      <name val="Calibri"/>
      <family val="2"/>
    </font>
    <font>
      <b/>
      <sz val="11"/>
      <color indexed="10"/>
      <name val="Calibri"/>
      <family val="2"/>
    </font>
    <font>
      <u/>
      <sz val="12"/>
      <color indexed="61"/>
      <name val="Arial"/>
    </font>
    <font>
      <u/>
      <sz val="12"/>
      <color indexed="12"/>
      <name val="Arial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2"/>
      <color indexed="17"/>
      <name val="Calibri"/>
      <family val="2"/>
    </font>
    <font>
      <sz val="12"/>
      <color indexed="14"/>
      <name val="Calibri"/>
      <family val="2"/>
    </font>
    <font>
      <sz val="12"/>
      <color indexed="60"/>
      <name val="Calibri"/>
      <family val="2"/>
    </font>
    <font>
      <sz val="12"/>
      <color indexed="62"/>
      <name val="Calibri"/>
      <family val="2"/>
    </font>
    <font>
      <b/>
      <sz val="12"/>
      <color indexed="63"/>
      <name val="Calibri"/>
      <family val="2"/>
    </font>
    <font>
      <b/>
      <sz val="12"/>
      <color indexed="52"/>
      <name val="Calibri"/>
      <family val="2"/>
    </font>
    <font>
      <sz val="12"/>
      <color indexed="52"/>
      <name val="Calibri"/>
      <family val="2"/>
    </font>
    <font>
      <b/>
      <sz val="12"/>
      <color indexed="9"/>
      <name val="Calibri"/>
      <family val="2"/>
    </font>
    <font>
      <sz val="12"/>
      <color indexed="10"/>
      <name val="Calibri"/>
      <family val="2"/>
    </font>
    <font>
      <i/>
      <sz val="12"/>
      <color indexed="23"/>
      <name val="Calibri"/>
      <family val="2"/>
    </font>
    <font>
      <b/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</font>
    <font>
      <sz val="12"/>
      <color indexed="48"/>
      <name val="Arial"/>
      <family val="2"/>
    </font>
    <font>
      <b/>
      <sz val="10"/>
      <color indexed="10"/>
      <name val="Arial"/>
      <family val="2"/>
    </font>
    <font>
      <sz val="12"/>
      <color indexed="10"/>
      <name val="Arial"/>
    </font>
    <font>
      <sz val="12"/>
      <color indexed="12"/>
      <name val="Arial"/>
    </font>
    <font>
      <u/>
      <sz val="12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9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55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52">
    <xf numFmtId="0" fontId="0" fillId="0" borderId="0"/>
    <xf numFmtId="0" fontId="32" fillId="3" borderId="0" applyNumberFormat="0" applyBorder="0" applyAlignment="0" applyProtection="0"/>
    <xf numFmtId="0" fontId="32" fillId="4" borderId="0" applyNumberFormat="0" applyBorder="0" applyAlignment="0" applyProtection="0"/>
    <xf numFmtId="0" fontId="32" fillId="5" borderId="0" applyNumberFormat="0" applyBorder="0" applyAlignment="0" applyProtection="0"/>
    <xf numFmtId="0" fontId="32" fillId="3" borderId="0" applyNumberFormat="0" applyBorder="0" applyAlignment="0" applyProtection="0"/>
    <xf numFmtId="0" fontId="32" fillId="6" borderId="0" applyNumberFormat="0" applyBorder="0" applyAlignment="0" applyProtection="0"/>
    <xf numFmtId="0" fontId="32" fillId="4" borderId="0" applyNumberFormat="0" applyBorder="0" applyAlignment="0" applyProtection="0"/>
    <xf numFmtId="0" fontId="32" fillId="7" borderId="0" applyNumberFormat="0" applyBorder="0" applyAlignment="0" applyProtection="0"/>
    <xf numFmtId="0" fontId="32" fillId="8" borderId="0" applyNumberFormat="0" applyBorder="0" applyAlignment="0" applyProtection="0"/>
    <xf numFmtId="0" fontId="32" fillId="9" borderId="0" applyNumberFormat="0" applyBorder="0" applyAlignment="0" applyProtection="0"/>
    <xf numFmtId="0" fontId="32" fillId="7" borderId="0" applyNumberFormat="0" applyBorder="0" applyAlignment="0" applyProtection="0"/>
    <xf numFmtId="0" fontId="32" fillId="10" borderId="0" applyNumberFormat="0" applyBorder="0" applyAlignment="0" applyProtection="0"/>
    <xf numFmtId="0" fontId="32" fillId="4" borderId="0" applyNumberFormat="0" applyBorder="0" applyAlignment="0" applyProtection="0"/>
    <xf numFmtId="0" fontId="31" fillId="11" borderId="0" applyNumberFormat="0" applyBorder="0" applyAlignment="0" applyProtection="0"/>
    <xf numFmtId="0" fontId="31" fillId="8" borderId="0" applyNumberFormat="0" applyBorder="0" applyAlignment="0" applyProtection="0"/>
    <xf numFmtId="0" fontId="31" fillId="9" borderId="0" applyNumberFormat="0" applyBorder="0" applyAlignment="0" applyProtection="0"/>
    <xf numFmtId="0" fontId="31" fillId="7" borderId="0" applyNumberFormat="0" applyBorder="0" applyAlignment="0" applyProtection="0"/>
    <xf numFmtId="0" fontId="31" fillId="11" borderId="0" applyNumberFormat="0" applyBorder="0" applyAlignment="0" applyProtection="0"/>
    <xf numFmtId="0" fontId="31" fillId="4" borderId="0" applyNumberFormat="0" applyBorder="0" applyAlignment="0" applyProtection="0"/>
    <xf numFmtId="0" fontId="31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12" borderId="0" applyNumberFormat="0" applyBorder="0" applyAlignment="0" applyProtection="0"/>
    <xf numFmtId="0" fontId="31" fillId="13" borderId="0" applyNumberFormat="0" applyBorder="0" applyAlignment="0" applyProtection="0"/>
    <xf numFmtId="0" fontId="31" fillId="11" borderId="0" applyNumberFormat="0" applyBorder="0" applyAlignment="0" applyProtection="0"/>
    <xf numFmtId="0" fontId="31" fillId="14" borderId="0" applyNumberFormat="0" applyBorder="0" applyAlignment="0" applyProtection="0"/>
    <xf numFmtId="0" fontId="21" fillId="15" borderId="0" applyNumberFormat="0" applyBorder="0" applyAlignment="0" applyProtection="0"/>
    <xf numFmtId="0" fontId="25" fillId="3" borderId="17" applyNumberFormat="0" applyAlignment="0" applyProtection="0"/>
    <xf numFmtId="0" fontId="27" fillId="16" borderId="18" applyNumberFormat="0" applyAlignment="0" applyProtection="0"/>
    <xf numFmtId="44" fontId="3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14" fillId="0" borderId="0" applyNumberFormat="0" applyFill="0" applyBorder="0" applyAlignment="0" applyProtection="0">
      <alignment vertical="top"/>
      <protection locked="0"/>
    </xf>
    <xf numFmtId="0" fontId="20" fillId="17" borderId="0" applyNumberFormat="0" applyBorder="0" applyAlignment="0" applyProtection="0"/>
    <xf numFmtId="0" fontId="17" fillId="0" borderId="19" applyNumberFormat="0" applyFill="0" applyAlignment="0" applyProtection="0"/>
    <xf numFmtId="0" fontId="18" fillId="0" borderId="20" applyNumberFormat="0" applyFill="0" applyAlignment="0" applyProtection="0"/>
    <xf numFmtId="0" fontId="19" fillId="0" borderId="21" applyNumberFormat="0" applyFill="0" applyAlignment="0" applyProtection="0"/>
    <xf numFmtId="0" fontId="19" fillId="0" borderId="0" applyNumberForma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  <xf numFmtId="0" fontId="23" fillId="4" borderId="17" applyNumberFormat="0" applyAlignment="0" applyProtection="0"/>
    <xf numFmtId="0" fontId="26" fillId="0" borderId="22" applyNumberFormat="0" applyFill="0" applyAlignment="0" applyProtection="0"/>
    <xf numFmtId="0" fontId="22" fillId="9" borderId="0" applyNumberFormat="0" applyBorder="0" applyAlignment="0" applyProtection="0"/>
    <xf numFmtId="0" fontId="6" fillId="0" borderId="0"/>
    <xf numFmtId="0" fontId="3" fillId="0" borderId="0"/>
    <xf numFmtId="0" fontId="6" fillId="0" borderId="0"/>
    <xf numFmtId="0" fontId="9" fillId="0" borderId="0"/>
    <xf numFmtId="0" fontId="5" fillId="0" borderId="0"/>
    <xf numFmtId="0" fontId="3" fillId="5" borderId="23" applyNumberFormat="0" applyFont="0" applyAlignment="0" applyProtection="0"/>
    <xf numFmtId="0" fontId="24" fillId="3" borderId="24" applyNumberFormat="0" applyAlignment="0" applyProtection="0"/>
    <xf numFmtId="9" fontId="3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30" fillId="0" borderId="25" applyNumberFormat="0" applyFill="0" applyAlignment="0" applyProtection="0"/>
    <xf numFmtId="0" fontId="28" fillId="0" borderId="0" applyNumberFormat="0" applyFill="0" applyBorder="0" applyAlignment="0" applyProtection="0"/>
    <xf numFmtId="9" fontId="3" fillId="0" borderId="0" applyFont="0" applyFill="0" applyBorder="0" applyAlignment="0" applyProtection="0"/>
  </cellStyleXfs>
  <cellXfs count="91">
    <xf numFmtId="0" fontId="0" fillId="0" borderId="0" xfId="0"/>
    <xf numFmtId="0" fontId="1" fillId="0" borderId="0" xfId="0" applyFont="1"/>
    <xf numFmtId="0" fontId="0" fillId="0" borderId="4" xfId="0" applyBorder="1"/>
    <xf numFmtId="0" fontId="0" fillId="0" borderId="0" xfId="0" applyBorder="1"/>
    <xf numFmtId="0" fontId="6" fillId="0" borderId="0" xfId="0" applyFont="1"/>
    <xf numFmtId="0" fontId="0" fillId="0" borderId="1" xfId="0" applyBorder="1"/>
    <xf numFmtId="0" fontId="0" fillId="0" borderId="2" xfId="0" applyBorder="1"/>
    <xf numFmtId="0" fontId="2" fillId="0" borderId="0" xfId="0" applyFont="1"/>
    <xf numFmtId="0" fontId="10" fillId="0" borderId="0" xfId="0" applyFont="1"/>
    <xf numFmtId="0" fontId="10" fillId="0" borderId="0" xfId="0" applyFont="1" applyAlignment="1">
      <alignment horizontal="center"/>
    </xf>
    <xf numFmtId="10" fontId="11" fillId="0" borderId="0" xfId="47" applyNumberFormat="1" applyFont="1"/>
    <xf numFmtId="164" fontId="11" fillId="0" borderId="0" xfId="47" applyNumberFormat="1" applyFont="1"/>
    <xf numFmtId="10" fontId="2" fillId="0" borderId="0" xfId="47" applyNumberFormat="1" applyFont="1"/>
    <xf numFmtId="0" fontId="6" fillId="0" borderId="0" xfId="0" quotePrefix="1" applyFont="1"/>
    <xf numFmtId="9" fontId="11" fillId="0" borderId="0" xfId="47" applyFont="1"/>
    <xf numFmtId="2" fontId="11" fillId="0" borderId="0" xfId="47" applyNumberFormat="1" applyFont="1"/>
    <xf numFmtId="9" fontId="2" fillId="0" borderId="0" xfId="0" applyNumberFormat="1" applyFont="1"/>
    <xf numFmtId="0" fontId="33" fillId="0" borderId="0" xfId="0" applyFont="1"/>
    <xf numFmtId="0" fontId="12" fillId="0" borderId="0" xfId="43" applyFont="1"/>
    <xf numFmtId="0" fontId="9" fillId="0" borderId="0" xfId="43"/>
    <xf numFmtId="0" fontId="13" fillId="0" borderId="0" xfId="43" applyFont="1"/>
    <xf numFmtId="0" fontId="3" fillId="0" borderId="10" xfId="40" applyFont="1" applyBorder="1"/>
    <xf numFmtId="0" fontId="3" fillId="0" borderId="11" xfId="40" applyFont="1" applyBorder="1"/>
    <xf numFmtId="0" fontId="3" fillId="0" borderId="0" xfId="40" applyFont="1" applyBorder="1"/>
    <xf numFmtId="0" fontId="6" fillId="0" borderId="4" xfId="0" applyFont="1" applyBorder="1"/>
    <xf numFmtId="0" fontId="6" fillId="0" borderId="0" xfId="0" applyFont="1" applyBorder="1"/>
    <xf numFmtId="0" fontId="6" fillId="0" borderId="6" xfId="0" applyFont="1" applyBorder="1"/>
    <xf numFmtId="0" fontId="34" fillId="0" borderId="0" xfId="0" applyFont="1"/>
    <xf numFmtId="0" fontId="3" fillId="0" borderId="10" xfId="40" applyFont="1" applyBorder="1" applyAlignment="1">
      <alignment horizontal="center"/>
    </xf>
    <xf numFmtId="0" fontId="9" fillId="0" borderId="0" xfId="43" applyFont="1"/>
    <xf numFmtId="0" fontId="9" fillId="0" borderId="0" xfId="43" applyFont="1" applyFill="1"/>
    <xf numFmtId="0" fontId="2" fillId="0" borderId="9" xfId="40" applyFont="1" applyBorder="1"/>
    <xf numFmtId="0" fontId="6" fillId="2" borderId="9" xfId="40" applyFont="1" applyFill="1" applyBorder="1"/>
    <xf numFmtId="0" fontId="6" fillId="2" borderId="12" xfId="40" applyFont="1" applyFill="1" applyBorder="1"/>
    <xf numFmtId="0" fontId="6" fillId="0" borderId="12" xfId="40" applyFont="1" applyBorder="1"/>
    <xf numFmtId="0" fontId="6" fillId="0" borderId="16" xfId="40" applyFont="1" applyBorder="1"/>
    <xf numFmtId="0" fontId="35" fillId="0" borderId="0" xfId="0" applyFont="1"/>
    <xf numFmtId="0" fontId="6" fillId="2" borderId="10" xfId="40" applyFont="1" applyFill="1" applyBorder="1"/>
    <xf numFmtId="165" fontId="6" fillId="2" borderId="10" xfId="40" applyNumberFormat="1" applyFont="1" applyFill="1" applyBorder="1"/>
    <xf numFmtId="165" fontId="6" fillId="2" borderId="11" xfId="40" applyNumberFormat="1" applyFont="1" applyFill="1" applyBorder="1"/>
    <xf numFmtId="0" fontId="6" fillId="2" borderId="0" xfId="40" applyFont="1" applyFill="1" applyBorder="1"/>
    <xf numFmtId="165" fontId="6" fillId="2" borderId="0" xfId="40" applyNumberFormat="1" applyFont="1" applyFill="1" applyBorder="1"/>
    <xf numFmtId="0" fontId="6" fillId="0" borderId="0" xfId="40" applyFont="1" applyBorder="1"/>
    <xf numFmtId="165" fontId="6" fillId="0" borderId="0" xfId="40" applyNumberFormat="1" applyFont="1" applyBorder="1"/>
    <xf numFmtId="165" fontId="6" fillId="0" borderId="13" xfId="40" applyNumberFormat="1" applyFont="1" applyBorder="1"/>
    <xf numFmtId="3" fontId="6" fillId="0" borderId="0" xfId="40" applyNumberFormat="1" applyFont="1" applyBorder="1"/>
    <xf numFmtId="165" fontId="6" fillId="0" borderId="14" xfId="40" applyNumberFormat="1" applyFont="1" applyBorder="1"/>
    <xf numFmtId="165" fontId="6" fillId="0" borderId="15" xfId="40" applyNumberFormat="1" applyFont="1" applyBorder="1"/>
    <xf numFmtId="3" fontId="36" fillId="0" borderId="0" xfId="40" applyNumberFormat="1" applyFont="1" applyBorder="1"/>
    <xf numFmtId="3" fontId="6" fillId="0" borderId="14" xfId="40" applyNumberFormat="1" applyFont="1" applyBorder="1"/>
    <xf numFmtId="165" fontId="36" fillId="0" borderId="14" xfId="40" applyNumberFormat="1" applyFont="1" applyBorder="1"/>
    <xf numFmtId="165" fontId="36" fillId="0" borderId="15" xfId="40" applyNumberFormat="1" applyFont="1" applyBorder="1"/>
    <xf numFmtId="165" fontId="6" fillId="2" borderId="13" xfId="40" applyNumberFormat="1" applyFont="1" applyFill="1" applyBorder="1"/>
    <xf numFmtId="0" fontId="2" fillId="0" borderId="0" xfId="40" applyFont="1" applyBorder="1"/>
    <xf numFmtId="0" fontId="3" fillId="0" borderId="0" xfId="40" applyFont="1" applyBorder="1" applyAlignment="1">
      <alignment horizontal="center"/>
    </xf>
    <xf numFmtId="165" fontId="36" fillId="0" borderId="0" xfId="40" applyNumberFormat="1" applyFont="1" applyBorder="1"/>
    <xf numFmtId="165" fontId="36" fillId="0" borderId="13" xfId="40" applyNumberFormat="1" applyFont="1" applyBorder="1"/>
    <xf numFmtId="0" fontId="6" fillId="0" borderId="10" xfId="40" applyFont="1" applyBorder="1"/>
    <xf numFmtId="0" fontId="6" fillId="0" borderId="11" xfId="40" applyFont="1" applyBorder="1"/>
    <xf numFmtId="0" fontId="6" fillId="0" borderId="14" xfId="40" applyFont="1" applyBorder="1"/>
    <xf numFmtId="0" fontId="6" fillId="0" borderId="15" xfId="40" applyFont="1" applyBorder="1"/>
    <xf numFmtId="0" fontId="2" fillId="0" borderId="12" xfId="40" applyFont="1" applyBorder="1"/>
    <xf numFmtId="0" fontId="6" fillId="0" borderId="13" xfId="40" applyFont="1" applyBorder="1"/>
    <xf numFmtId="166" fontId="6" fillId="0" borderId="0" xfId="40" applyNumberFormat="1" applyFont="1" applyBorder="1"/>
    <xf numFmtId="166" fontId="6" fillId="0" borderId="13" xfId="40" applyNumberFormat="1" applyFont="1" applyBorder="1"/>
    <xf numFmtId="166" fontId="36" fillId="0" borderId="0" xfId="40" applyNumberFormat="1" applyFont="1" applyBorder="1"/>
    <xf numFmtId="166" fontId="36" fillId="0" borderId="14" xfId="40" applyNumberFormat="1" applyFont="1" applyBorder="1"/>
    <xf numFmtId="166" fontId="6" fillId="0" borderId="14" xfId="40" applyNumberFormat="1" applyFont="1" applyBorder="1"/>
    <xf numFmtId="166" fontId="33" fillId="0" borderId="15" xfId="40" applyNumberFormat="1" applyFont="1" applyBorder="1"/>
    <xf numFmtId="166" fontId="2" fillId="0" borderId="0" xfId="40" applyNumberFormat="1" applyFont="1" applyBorder="1"/>
    <xf numFmtId="166" fontId="2" fillId="0" borderId="13" xfId="40" applyNumberFormat="1" applyFont="1" applyBorder="1"/>
    <xf numFmtId="164" fontId="6" fillId="0" borderId="0" xfId="40" applyNumberFormat="1" applyFont="1" applyBorder="1"/>
    <xf numFmtId="0" fontId="6" fillId="0" borderId="14" xfId="40" quotePrefix="1" applyFont="1" applyBorder="1"/>
    <xf numFmtId="0" fontId="37" fillId="0" borderId="0" xfId="0" applyFont="1" applyAlignment="1">
      <alignment horizontal="center"/>
    </xf>
    <xf numFmtId="3" fontId="6" fillId="0" borderId="0" xfId="0" applyNumberFormat="1" applyFont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6" fillId="0" borderId="1" xfId="0" applyFont="1" applyBorder="1"/>
    <xf numFmtId="3" fontId="6" fillId="0" borderId="2" xfId="0" applyNumberFormat="1" applyFont="1" applyBorder="1"/>
    <xf numFmtId="3" fontId="6" fillId="0" borderId="3" xfId="0" applyNumberFormat="1" applyFont="1" applyBorder="1"/>
    <xf numFmtId="3" fontId="0" fillId="0" borderId="0" xfId="0" applyNumberFormat="1" applyBorder="1"/>
    <xf numFmtId="3" fontId="0" fillId="0" borderId="5" xfId="0" applyNumberFormat="1" applyBorder="1"/>
    <xf numFmtId="2" fontId="0" fillId="0" borderId="0" xfId="0" applyNumberFormat="1" applyBorder="1"/>
    <xf numFmtId="2" fontId="0" fillId="0" borderId="5" xfId="0" applyNumberFormat="1" applyBorder="1"/>
    <xf numFmtId="164" fontId="0" fillId="0" borderId="0" xfId="51" applyNumberFormat="1" applyFont="1" applyBorder="1"/>
    <xf numFmtId="164" fontId="0" fillId="0" borderId="5" xfId="51" applyNumberFormat="1" applyFont="1" applyBorder="1"/>
    <xf numFmtId="165" fontId="0" fillId="0" borderId="7" xfId="0" applyNumberFormat="1" applyBorder="1"/>
    <xf numFmtId="165" fontId="0" fillId="0" borderId="8" xfId="0" applyNumberFormat="1" applyBorder="1"/>
  </cellXfs>
  <cellStyles count="52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Currency 2" xfId="28"/>
    <cellStyle name="Explanatory Text" xfId="29"/>
    <cellStyle name="Followed Hyperlink_diagrams for Cohen Finance Book.xls" xfId="30"/>
    <cellStyle name="Good" xfId="31"/>
    <cellStyle name="Heading 1" xfId="32"/>
    <cellStyle name="Heading 2" xfId="33"/>
    <cellStyle name="Heading 3" xfId="34"/>
    <cellStyle name="Heading 4" xfId="35"/>
    <cellStyle name="Hyperlink_diagrams for Cohen Finance Book.xls" xfId="36"/>
    <cellStyle name="Input" xfId="37"/>
    <cellStyle name="Linked Cell" xfId="38"/>
    <cellStyle name="Neutral" xfId="39"/>
    <cellStyle name="Normal" xfId="0" builtinId="0"/>
    <cellStyle name="Normal 2" xfId="40"/>
    <cellStyle name="Normal 2 2" xfId="41"/>
    <cellStyle name="Normal 2_Copy in NWC sheets for Ch 6 (version 1).xls" xfId="42"/>
    <cellStyle name="Normal 2_Financial Analysis Template Set 24aug11.xls Chart 1" xfId="43"/>
    <cellStyle name="Normal 3" xfId="44"/>
    <cellStyle name="Note" xfId="45"/>
    <cellStyle name="Output" xfId="46"/>
    <cellStyle name="Percent" xfId="51" builtinId="5"/>
    <cellStyle name="Percent 2" xfId="47"/>
    <cellStyle name="Title" xfId="48"/>
    <cellStyle name="Total" xfId="49"/>
    <cellStyle name="Warning Text" xfId="50"/>
  </cellStyles>
  <dxfs count="0"/>
  <tableStyles count="0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tabSelected="1" zoomScale="125" workbookViewId="0">
      <selection sqref="A1:XFD1048576"/>
    </sheetView>
  </sheetViews>
  <sheetFormatPr defaultColWidth="11.42578125" defaultRowHeight="15" x14ac:dyDescent="0.25"/>
  <cols>
    <col min="1" max="1" width="9" style="19" customWidth="1"/>
    <col min="2" max="16384" width="11.42578125" style="19"/>
  </cols>
  <sheetData>
    <row r="1" spans="1:6" x14ac:dyDescent="0.25">
      <c r="A1" s="18" t="s">
        <v>121</v>
      </c>
      <c r="B1" s="18" t="s">
        <v>156</v>
      </c>
    </row>
    <row r="2" spans="1:6" x14ac:dyDescent="0.25">
      <c r="A2" s="18"/>
      <c r="B2" s="18"/>
    </row>
    <row r="3" spans="1:6" x14ac:dyDescent="0.25">
      <c r="A3" s="18"/>
      <c r="B3" s="29" t="s">
        <v>7</v>
      </c>
    </row>
    <row r="4" spans="1:6" x14ac:dyDescent="0.25">
      <c r="B4" s="19" t="s">
        <v>122</v>
      </c>
      <c r="F4" s="20" t="s">
        <v>88</v>
      </c>
    </row>
    <row r="5" spans="1:6" x14ac:dyDescent="0.25">
      <c r="B5" s="19" t="s">
        <v>125</v>
      </c>
    </row>
    <row r="6" spans="1:6" x14ac:dyDescent="0.25">
      <c r="B6" s="19">
        <v>1</v>
      </c>
      <c r="C6" s="19" t="s">
        <v>126</v>
      </c>
    </row>
    <row r="7" spans="1:6" x14ac:dyDescent="0.25">
      <c r="B7" s="19">
        <v>2</v>
      </c>
      <c r="C7" s="19" t="s">
        <v>127</v>
      </c>
    </row>
    <row r="8" spans="1:6" x14ac:dyDescent="0.25">
      <c r="B8" s="19">
        <v>3</v>
      </c>
      <c r="C8" s="19" t="s">
        <v>128</v>
      </c>
    </row>
    <row r="9" spans="1:6" x14ac:dyDescent="0.25">
      <c r="D9" s="19" t="s">
        <v>124</v>
      </c>
    </row>
    <row r="10" spans="1:6" x14ac:dyDescent="0.25">
      <c r="B10" s="19" t="s">
        <v>129</v>
      </c>
    </row>
    <row r="11" spans="1:6" x14ac:dyDescent="0.25">
      <c r="B11" s="19" t="s">
        <v>88</v>
      </c>
      <c r="C11" s="29" t="s">
        <v>33</v>
      </c>
    </row>
    <row r="12" spans="1:6" x14ac:dyDescent="0.25">
      <c r="B12" s="29" t="s">
        <v>81</v>
      </c>
    </row>
    <row r="13" spans="1:6" x14ac:dyDescent="0.25">
      <c r="B13" s="19" t="s">
        <v>130</v>
      </c>
    </row>
    <row r="14" spans="1:6" x14ac:dyDescent="0.25">
      <c r="B14" s="19" t="s">
        <v>88</v>
      </c>
    </row>
    <row r="15" spans="1:6" x14ac:dyDescent="0.25">
      <c r="A15" s="18" t="s">
        <v>123</v>
      </c>
      <c r="B15" s="29" t="s">
        <v>8</v>
      </c>
    </row>
    <row r="16" spans="1:6" x14ac:dyDescent="0.25">
      <c r="B16" s="29" t="s">
        <v>141</v>
      </c>
    </row>
    <row r="17" spans="1:8" x14ac:dyDescent="0.25">
      <c r="B17" s="19" t="s">
        <v>131</v>
      </c>
    </row>
    <row r="18" spans="1:8" x14ac:dyDescent="0.25">
      <c r="B18" s="29" t="s">
        <v>9</v>
      </c>
      <c r="C18"/>
    </row>
    <row r="19" spans="1:8" x14ac:dyDescent="0.25">
      <c r="C19" s="19" t="s">
        <v>88</v>
      </c>
    </row>
    <row r="20" spans="1:8" x14ac:dyDescent="0.25">
      <c r="B20" s="29" t="s">
        <v>82</v>
      </c>
      <c r="C20"/>
    </row>
    <row r="21" spans="1:8" x14ac:dyDescent="0.25">
      <c r="B21" s="29" t="s">
        <v>0</v>
      </c>
      <c r="C21"/>
    </row>
    <row r="22" spans="1:8" x14ac:dyDescent="0.25">
      <c r="B22" s="29" t="s">
        <v>109</v>
      </c>
      <c r="C22"/>
    </row>
    <row r="23" spans="1:8" x14ac:dyDescent="0.25">
      <c r="B23"/>
      <c r="C23" s="30" t="s">
        <v>1</v>
      </c>
    </row>
    <row r="24" spans="1:8" x14ac:dyDescent="0.25">
      <c r="C24" s="30" t="s">
        <v>79</v>
      </c>
    </row>
    <row r="25" spans="1:8" x14ac:dyDescent="0.25">
      <c r="C25"/>
    </row>
    <row r="26" spans="1:8" x14ac:dyDescent="0.25">
      <c r="B26" t="s">
        <v>19</v>
      </c>
      <c r="C26"/>
    </row>
    <row r="27" spans="1:8" x14ac:dyDescent="0.25">
      <c r="B27"/>
      <c r="C27"/>
      <c r="D27"/>
      <c r="E27"/>
      <c r="F27"/>
      <c r="G27"/>
      <c r="H27"/>
    </row>
    <row r="28" spans="1:8" x14ac:dyDescent="0.25">
      <c r="A28" s="19" t="s">
        <v>88</v>
      </c>
      <c r="B28" t="s">
        <v>80</v>
      </c>
      <c r="C28"/>
      <c r="D28"/>
      <c r="E28"/>
      <c r="F28"/>
      <c r="G28"/>
      <c r="H28"/>
    </row>
    <row r="29" spans="1:8" x14ac:dyDescent="0.25">
      <c r="B29"/>
      <c r="C29" s="19" t="s">
        <v>55</v>
      </c>
      <c r="D29"/>
      <c r="E29"/>
      <c r="F29"/>
      <c r="G29"/>
      <c r="H29"/>
    </row>
    <row r="30" spans="1:8" x14ac:dyDescent="0.25">
      <c r="B30"/>
      <c r="C30" s="19" t="s">
        <v>56</v>
      </c>
      <c r="D30"/>
      <c r="E30"/>
      <c r="F30"/>
      <c r="G30"/>
      <c r="H30"/>
    </row>
    <row r="31" spans="1:8" x14ac:dyDescent="0.25">
      <c r="B31"/>
      <c r="C31" t="s">
        <v>142</v>
      </c>
      <c r="D31"/>
      <c r="E31"/>
      <c r="F31"/>
      <c r="G31"/>
      <c r="H31"/>
    </row>
    <row r="32" spans="1:8" x14ac:dyDescent="0.25">
      <c r="B32"/>
      <c r="C32" t="s">
        <v>143</v>
      </c>
      <c r="D32"/>
      <c r="E32"/>
      <c r="F32"/>
      <c r="G32"/>
      <c r="H32"/>
    </row>
    <row r="33" spans="1:8" x14ac:dyDescent="0.25">
      <c r="B33"/>
      <c r="C33" t="s">
        <v>20</v>
      </c>
      <c r="G33"/>
      <c r="H33"/>
    </row>
    <row r="34" spans="1:8" x14ac:dyDescent="0.25">
      <c r="A34"/>
      <c r="B34"/>
      <c r="C34" t="s">
        <v>144</v>
      </c>
      <c r="D34"/>
      <c r="E34"/>
      <c r="F34"/>
      <c r="G34"/>
      <c r="H34"/>
    </row>
    <row r="35" spans="1:8" x14ac:dyDescent="0.25">
      <c r="A35"/>
      <c r="B35"/>
      <c r="D35"/>
      <c r="E35"/>
      <c r="F35"/>
      <c r="G35"/>
      <c r="H35"/>
    </row>
    <row r="36" spans="1:8" x14ac:dyDescent="0.25">
      <c r="A36" s="1" t="s">
        <v>107</v>
      </c>
      <c r="B36"/>
      <c r="C36"/>
      <c r="D36"/>
      <c r="E36"/>
      <c r="F36"/>
      <c r="G36"/>
      <c r="H36"/>
    </row>
    <row r="37" spans="1:8" x14ac:dyDescent="0.25">
      <c r="A37"/>
      <c r="B37" t="s">
        <v>108</v>
      </c>
      <c r="C37"/>
      <c r="D37"/>
      <c r="E37"/>
      <c r="F37"/>
      <c r="G37"/>
      <c r="H37"/>
    </row>
    <row r="38" spans="1:8" x14ac:dyDescent="0.25">
      <c r="A38"/>
      <c r="B38" s="27" t="s">
        <v>21</v>
      </c>
      <c r="C38"/>
      <c r="D38"/>
      <c r="E38"/>
      <c r="F38"/>
      <c r="G38"/>
      <c r="H38"/>
    </row>
    <row r="39" spans="1:8" x14ac:dyDescent="0.25">
      <c r="A39"/>
      <c r="B39" s="27" t="s">
        <v>22</v>
      </c>
      <c r="C39"/>
      <c r="D39"/>
      <c r="E39"/>
      <c r="F39"/>
      <c r="G39"/>
      <c r="H39"/>
    </row>
    <row r="40" spans="1:8" x14ac:dyDescent="0.25">
      <c r="B40" s="27" t="s">
        <v>110</v>
      </c>
      <c r="C40"/>
      <c r="D40"/>
      <c r="E40"/>
      <c r="F40"/>
      <c r="G40"/>
      <c r="H40"/>
    </row>
    <row r="41" spans="1:8" x14ac:dyDescent="0.25">
      <c r="B41"/>
      <c r="C41"/>
      <c r="D41"/>
      <c r="E41"/>
      <c r="F41"/>
      <c r="G41"/>
      <c r="H41"/>
    </row>
    <row r="42" spans="1:8" x14ac:dyDescent="0.25">
      <c r="B42"/>
      <c r="C42"/>
      <c r="D42"/>
      <c r="E42"/>
      <c r="F42"/>
      <c r="G42"/>
      <c r="H42"/>
    </row>
    <row r="43" spans="1:8" x14ac:dyDescent="0.25">
      <c r="B43"/>
      <c r="C43"/>
      <c r="D43"/>
      <c r="E43"/>
      <c r="F43"/>
      <c r="G43"/>
      <c r="H43"/>
    </row>
    <row r="44" spans="1:8" x14ac:dyDescent="0.25">
      <c r="B44"/>
      <c r="C44"/>
      <c r="D44"/>
      <c r="E44"/>
      <c r="F44"/>
      <c r="G44"/>
      <c r="H44"/>
    </row>
    <row r="45" spans="1:8" x14ac:dyDescent="0.25">
      <c r="B45"/>
      <c r="C45"/>
      <c r="D45"/>
      <c r="E45"/>
      <c r="F45"/>
      <c r="G45"/>
      <c r="H45"/>
    </row>
    <row r="54" spans="2:2" x14ac:dyDescent="0.25">
      <c r="B54" s="19" t="s">
        <v>88</v>
      </c>
    </row>
    <row r="55" spans="2:2" x14ac:dyDescent="0.25">
      <c r="B55" s="19" t="s">
        <v>88</v>
      </c>
    </row>
  </sheetData>
  <phoneticPr fontId="7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J68"/>
  <sheetViews>
    <sheetView topLeftCell="A20" zoomScale="125" workbookViewId="0"/>
  </sheetViews>
  <sheetFormatPr defaultColWidth="8.85546875" defaultRowHeight="12.75" x14ac:dyDescent="0.2"/>
  <cols>
    <col min="1" max="1" width="45.7109375" customWidth="1"/>
    <col min="2" max="2" width="12.140625" customWidth="1"/>
    <col min="3" max="3" width="18" customWidth="1"/>
    <col min="4" max="4" width="24.140625" customWidth="1"/>
    <col min="5" max="5" width="10.42578125" customWidth="1"/>
    <col min="10" max="10" width="13.42578125" customWidth="1"/>
  </cols>
  <sheetData>
    <row r="1" spans="1:10" ht="15.75" x14ac:dyDescent="0.25">
      <c r="A1" s="7" t="s">
        <v>114</v>
      </c>
      <c r="B1" s="4"/>
      <c r="C1" s="17" t="s">
        <v>120</v>
      </c>
      <c r="D1" s="4"/>
      <c r="E1" s="4"/>
      <c r="F1" s="4"/>
      <c r="G1" s="4"/>
      <c r="H1" s="4"/>
      <c r="I1" s="4"/>
      <c r="J1" s="4"/>
    </row>
    <row r="2" spans="1:10" ht="15.75" x14ac:dyDescent="0.25">
      <c r="A2" s="8"/>
      <c r="B2" s="4"/>
      <c r="C2" s="4"/>
      <c r="D2" s="4"/>
      <c r="E2" s="4"/>
      <c r="F2" s="4"/>
    </row>
    <row r="3" spans="1:10" ht="15.75" x14ac:dyDescent="0.25">
      <c r="A3" s="8" t="s">
        <v>115</v>
      </c>
      <c r="B3" s="4"/>
      <c r="C3" s="9" t="s">
        <v>96</v>
      </c>
      <c r="D3" s="9" t="s">
        <v>97</v>
      </c>
      <c r="E3" s="4"/>
      <c r="F3" s="4"/>
    </row>
    <row r="4" spans="1:10" ht="15.75" x14ac:dyDescent="0.25">
      <c r="A4" s="7" t="s">
        <v>98</v>
      </c>
      <c r="B4" s="7"/>
      <c r="C4" s="4"/>
      <c r="D4" s="4"/>
      <c r="E4" s="4"/>
      <c r="F4" s="4"/>
    </row>
    <row r="5" spans="1:10" ht="15.75" x14ac:dyDescent="0.25">
      <c r="A5" s="7" t="s">
        <v>99</v>
      </c>
      <c r="B5" s="10">
        <v>0</v>
      </c>
      <c r="C5" s="4" t="s">
        <v>100</v>
      </c>
      <c r="D5" s="4"/>
      <c r="E5" s="4"/>
      <c r="F5" s="4"/>
    </row>
    <row r="6" spans="1:10" ht="15.75" x14ac:dyDescent="0.25">
      <c r="A6" s="7" t="s">
        <v>101</v>
      </c>
      <c r="B6" s="11">
        <v>0</v>
      </c>
      <c r="C6" s="4" t="s">
        <v>100</v>
      </c>
      <c r="D6" s="4"/>
      <c r="E6" s="4"/>
      <c r="F6" s="4"/>
    </row>
    <row r="7" spans="1:10" ht="15.75" x14ac:dyDescent="0.25">
      <c r="A7" s="7" t="s">
        <v>102</v>
      </c>
      <c r="B7" s="12">
        <f>B5*(1-B6)</f>
        <v>0</v>
      </c>
      <c r="C7" s="13" t="s">
        <v>103</v>
      </c>
      <c r="D7" s="4" t="s">
        <v>151</v>
      </c>
      <c r="E7" s="4"/>
      <c r="F7" s="4"/>
    </row>
    <row r="8" spans="1:10" ht="15.75" x14ac:dyDescent="0.25">
      <c r="A8" s="7" t="s">
        <v>104</v>
      </c>
      <c r="B8" s="14">
        <v>0</v>
      </c>
      <c r="C8" s="4" t="s">
        <v>113</v>
      </c>
      <c r="D8" s="4" t="s">
        <v>111</v>
      </c>
      <c r="E8" s="4"/>
      <c r="F8" s="4"/>
    </row>
    <row r="9" spans="1:10" ht="15.75" x14ac:dyDescent="0.25">
      <c r="A9" s="8"/>
      <c r="B9" s="4"/>
      <c r="C9" s="4"/>
      <c r="D9" s="4"/>
      <c r="E9" s="4"/>
      <c r="F9" s="4"/>
    </row>
    <row r="10" spans="1:10" ht="15.75" x14ac:dyDescent="0.25">
      <c r="A10" s="7" t="s">
        <v>112</v>
      </c>
      <c r="B10" s="7"/>
      <c r="C10" s="4"/>
      <c r="D10" s="4"/>
      <c r="E10" s="4"/>
      <c r="F10" s="4"/>
    </row>
    <row r="11" spans="1:10" ht="15.75" x14ac:dyDescent="0.25">
      <c r="A11" s="7" t="s">
        <v>89</v>
      </c>
      <c r="B11" s="10">
        <v>0</v>
      </c>
      <c r="C11" s="4" t="s">
        <v>100</v>
      </c>
      <c r="D11" s="4"/>
      <c r="E11" s="4"/>
      <c r="F11" s="4"/>
    </row>
    <row r="12" spans="1:10" ht="15.75" x14ac:dyDescent="0.25">
      <c r="A12" s="7" t="s">
        <v>90</v>
      </c>
      <c r="B12" s="10">
        <v>0</v>
      </c>
      <c r="C12" s="4" t="s">
        <v>100</v>
      </c>
      <c r="D12" s="4" t="s">
        <v>91</v>
      </c>
      <c r="E12" s="4"/>
      <c r="F12" s="4"/>
    </row>
    <row r="13" spans="1:10" ht="15.75" x14ac:dyDescent="0.25">
      <c r="A13" s="7" t="s">
        <v>92</v>
      </c>
      <c r="B13" s="15">
        <v>0</v>
      </c>
      <c r="C13" s="4" t="s">
        <v>100</v>
      </c>
      <c r="D13" s="4"/>
      <c r="E13" s="4"/>
      <c r="F13" s="4" t="s">
        <v>88</v>
      </c>
    </row>
    <row r="14" spans="1:10" ht="15.75" x14ac:dyDescent="0.25">
      <c r="A14" s="7" t="s">
        <v>93</v>
      </c>
      <c r="B14" s="12">
        <f>B11+(B13*B12)</f>
        <v>0</v>
      </c>
      <c r="C14" s="13" t="s">
        <v>116</v>
      </c>
      <c r="D14" s="4" t="s">
        <v>94</v>
      </c>
      <c r="E14" s="4"/>
      <c r="F14" s="4"/>
    </row>
    <row r="15" spans="1:10" ht="15.75" x14ac:dyDescent="0.25">
      <c r="A15" s="7" t="s">
        <v>153</v>
      </c>
      <c r="B15" s="16">
        <f>1-B8</f>
        <v>1</v>
      </c>
      <c r="C15" s="13" t="s">
        <v>84</v>
      </c>
      <c r="D15" s="4" t="s">
        <v>85</v>
      </c>
      <c r="E15" s="4"/>
      <c r="F15" s="4"/>
    </row>
    <row r="16" spans="1:10" ht="15.75" x14ac:dyDescent="0.25">
      <c r="A16" s="7"/>
      <c r="B16" s="16"/>
      <c r="C16" s="4"/>
      <c r="D16" s="4"/>
      <c r="E16" s="4"/>
      <c r="F16" s="4"/>
    </row>
    <row r="17" spans="1:6" ht="15.75" x14ac:dyDescent="0.25">
      <c r="A17" s="7" t="s">
        <v>117</v>
      </c>
      <c r="B17" s="12">
        <f>(B7*B8)+(B14*B15)</f>
        <v>0</v>
      </c>
      <c r="C17" s="13" t="s">
        <v>86</v>
      </c>
      <c r="D17" s="4" t="s">
        <v>87</v>
      </c>
      <c r="E17" s="4"/>
      <c r="F17" s="4"/>
    </row>
    <row r="18" spans="1:6" ht="15.75" x14ac:dyDescent="0.25">
      <c r="A18" s="8"/>
      <c r="B18" s="4"/>
      <c r="C18" s="4"/>
      <c r="D18" s="4"/>
      <c r="E18" s="4"/>
      <c r="F18" s="4"/>
    </row>
    <row r="19" spans="1:6" ht="15" x14ac:dyDescent="0.2">
      <c r="A19" s="4" t="s">
        <v>145</v>
      </c>
      <c r="E19" s="4"/>
      <c r="F19" s="4"/>
    </row>
    <row r="20" spans="1:6" ht="15" x14ac:dyDescent="0.2">
      <c r="A20" s="4" t="s">
        <v>149</v>
      </c>
      <c r="E20" s="4"/>
      <c r="F20" s="4"/>
    </row>
    <row r="21" spans="1:6" ht="15" x14ac:dyDescent="0.2">
      <c r="E21" s="4"/>
      <c r="F21" s="4"/>
    </row>
    <row r="22" spans="1:6" ht="15.75" x14ac:dyDescent="0.25">
      <c r="A22" s="7" t="s">
        <v>150</v>
      </c>
      <c r="B22" s="4"/>
      <c r="C22" s="4"/>
      <c r="D22" s="4"/>
      <c r="E22" s="4"/>
      <c r="F22" s="4"/>
    </row>
    <row r="23" spans="1:6" ht="15.75" x14ac:dyDescent="0.25">
      <c r="A23" s="7" t="s">
        <v>146</v>
      </c>
      <c r="B23" s="4"/>
      <c r="C23" s="4"/>
      <c r="D23" s="4"/>
      <c r="E23" s="4"/>
      <c r="F23" s="4"/>
    </row>
    <row r="24" spans="1:6" ht="15.75" x14ac:dyDescent="0.25">
      <c r="A24" s="7" t="s">
        <v>106</v>
      </c>
      <c r="B24" s="4"/>
      <c r="C24" s="4"/>
      <c r="D24" s="4"/>
      <c r="E24" s="4"/>
      <c r="F24" s="4"/>
    </row>
    <row r="25" spans="1:6" ht="15.75" x14ac:dyDescent="0.25">
      <c r="A25" s="7" t="s">
        <v>28</v>
      </c>
      <c r="B25" s="4"/>
      <c r="C25" s="4"/>
      <c r="D25" s="4"/>
      <c r="E25" s="4"/>
      <c r="F25" s="4"/>
    </row>
    <row r="26" spans="1:6" ht="15.75" x14ac:dyDescent="0.25">
      <c r="A26" s="7" t="s">
        <v>2</v>
      </c>
      <c r="B26" s="4"/>
      <c r="C26" s="4"/>
      <c r="D26" s="4"/>
      <c r="E26" s="4"/>
      <c r="F26" s="4"/>
    </row>
    <row r="27" spans="1:6" ht="15.75" x14ac:dyDescent="0.25">
      <c r="A27" s="7" t="s">
        <v>3</v>
      </c>
      <c r="B27" s="4"/>
      <c r="C27" s="4"/>
      <c r="D27" s="4"/>
      <c r="E27" s="4"/>
      <c r="F27" s="4"/>
    </row>
    <row r="28" spans="1:6" ht="15.75" x14ac:dyDescent="0.25">
      <c r="A28" s="7" t="s">
        <v>29</v>
      </c>
      <c r="B28" s="4"/>
      <c r="C28" s="4"/>
      <c r="D28" s="4"/>
      <c r="E28" s="4"/>
      <c r="F28" s="4"/>
    </row>
    <row r="29" spans="1:6" ht="15.75" x14ac:dyDescent="0.25">
      <c r="A29" s="7" t="s">
        <v>30</v>
      </c>
      <c r="B29" s="4"/>
      <c r="C29" s="4"/>
      <c r="D29" s="4"/>
      <c r="E29" s="4"/>
      <c r="F29" s="4"/>
    </row>
    <row r="30" spans="1:6" ht="15.75" x14ac:dyDescent="0.25">
      <c r="A30" s="7" t="s">
        <v>31</v>
      </c>
      <c r="B30" s="4"/>
      <c r="C30" s="4"/>
      <c r="D30" s="4"/>
      <c r="E30" s="4"/>
      <c r="F30" s="4"/>
    </row>
    <row r="31" spans="1:6" ht="15.75" x14ac:dyDescent="0.25">
      <c r="A31" s="7" t="s">
        <v>32</v>
      </c>
      <c r="B31" s="4"/>
      <c r="C31" s="4"/>
      <c r="D31" s="4"/>
      <c r="E31" s="4"/>
      <c r="F31" s="4"/>
    </row>
    <row r="32" spans="1:6" ht="16.5" thickBot="1" x14ac:dyDescent="0.3">
      <c r="A32" s="7" t="s">
        <v>105</v>
      </c>
      <c r="B32" s="4"/>
      <c r="C32" s="4"/>
      <c r="D32" s="4"/>
      <c r="E32" s="4"/>
      <c r="F32" s="4"/>
    </row>
    <row r="33" spans="1:10" x14ac:dyDescent="0.2">
      <c r="A33" s="5"/>
      <c r="B33" s="6"/>
      <c r="C33" s="6"/>
      <c r="D33" s="6"/>
      <c r="E33" s="6"/>
      <c r="F33" s="75"/>
    </row>
    <row r="34" spans="1:10" x14ac:dyDescent="0.2">
      <c r="A34" s="2"/>
      <c r="B34" s="3"/>
      <c r="C34" s="3"/>
      <c r="D34" s="3"/>
      <c r="E34" s="3"/>
      <c r="F34" s="76"/>
    </row>
    <row r="35" spans="1:10" x14ac:dyDescent="0.2">
      <c r="A35" s="2"/>
      <c r="B35" s="3"/>
      <c r="C35" s="3"/>
      <c r="D35" s="3"/>
      <c r="E35" s="3"/>
      <c r="F35" s="76"/>
    </row>
    <row r="36" spans="1:10" x14ac:dyDescent="0.2">
      <c r="A36" s="2"/>
      <c r="B36" s="3"/>
      <c r="C36" s="3"/>
      <c r="D36" s="3"/>
      <c r="E36" s="3"/>
      <c r="F36" s="76"/>
    </row>
    <row r="37" spans="1:10" x14ac:dyDescent="0.2">
      <c r="A37" s="2"/>
      <c r="B37" s="3"/>
      <c r="C37" s="3"/>
      <c r="D37" s="3"/>
      <c r="E37" s="3"/>
      <c r="F37" s="76"/>
    </row>
    <row r="38" spans="1:10" x14ac:dyDescent="0.2">
      <c r="A38" s="2"/>
      <c r="B38" s="3"/>
      <c r="C38" s="3"/>
      <c r="D38" s="3"/>
      <c r="E38" s="3"/>
      <c r="F38" s="76"/>
    </row>
    <row r="39" spans="1:10" x14ac:dyDescent="0.2">
      <c r="A39" s="2"/>
      <c r="B39" s="3"/>
      <c r="C39" s="3"/>
      <c r="D39" s="3"/>
      <c r="E39" s="3"/>
      <c r="F39" s="76"/>
    </row>
    <row r="40" spans="1:10" x14ac:dyDescent="0.2">
      <c r="A40" s="2"/>
      <c r="B40" s="3"/>
      <c r="C40" s="3"/>
      <c r="D40" s="3"/>
      <c r="E40" s="3"/>
      <c r="F40" s="76"/>
    </row>
    <row r="41" spans="1:10" x14ac:dyDescent="0.2">
      <c r="A41" s="2"/>
      <c r="B41" s="3"/>
      <c r="C41" s="3"/>
      <c r="D41" s="3"/>
      <c r="E41" s="3"/>
      <c r="F41" s="76"/>
    </row>
    <row r="42" spans="1:10" ht="15" x14ac:dyDescent="0.2">
      <c r="A42" s="2"/>
      <c r="B42" s="3"/>
      <c r="C42" s="3"/>
      <c r="D42" s="3"/>
      <c r="E42" s="3"/>
      <c r="F42" s="76"/>
      <c r="G42" s="4"/>
      <c r="H42" s="4"/>
      <c r="I42" s="4"/>
      <c r="J42" s="4"/>
    </row>
    <row r="43" spans="1:10" ht="15" x14ac:dyDescent="0.2">
      <c r="A43" s="2"/>
      <c r="B43" s="3"/>
      <c r="C43" s="3"/>
      <c r="D43" s="3"/>
      <c r="E43" s="3"/>
      <c r="F43" s="76"/>
      <c r="G43" s="4"/>
      <c r="H43" s="4"/>
      <c r="I43" s="4"/>
      <c r="J43" s="4"/>
    </row>
    <row r="44" spans="1:10" ht="15" x14ac:dyDescent="0.2">
      <c r="A44" s="2"/>
      <c r="B44" s="3"/>
      <c r="C44" s="3"/>
      <c r="D44" s="3"/>
      <c r="E44" s="3"/>
      <c r="F44" s="76"/>
      <c r="G44" s="4"/>
      <c r="H44" s="4"/>
      <c r="I44" s="4"/>
      <c r="J44" s="4"/>
    </row>
    <row r="45" spans="1:10" ht="15" x14ac:dyDescent="0.2">
      <c r="A45" s="2"/>
      <c r="B45" s="3"/>
      <c r="C45" s="3"/>
      <c r="D45" s="3"/>
      <c r="E45" s="3"/>
      <c r="F45" s="76"/>
      <c r="G45" s="4"/>
      <c r="H45" s="4"/>
      <c r="I45" s="4"/>
      <c r="J45" s="4"/>
    </row>
    <row r="46" spans="1:10" ht="15" x14ac:dyDescent="0.2">
      <c r="A46" s="2"/>
      <c r="B46" s="3"/>
      <c r="C46" s="3"/>
      <c r="D46" s="3"/>
      <c r="E46" s="3"/>
      <c r="F46" s="76"/>
      <c r="G46" s="4"/>
      <c r="H46" s="4"/>
      <c r="I46" s="4"/>
      <c r="J46" s="4"/>
    </row>
    <row r="47" spans="1:10" ht="15" x14ac:dyDescent="0.2">
      <c r="A47" s="2"/>
      <c r="B47" s="3"/>
      <c r="C47" s="3"/>
      <c r="D47" s="3"/>
      <c r="E47" s="3"/>
      <c r="F47" s="76"/>
      <c r="G47" s="4"/>
      <c r="H47" s="4"/>
      <c r="I47" s="4"/>
      <c r="J47" s="4"/>
    </row>
    <row r="48" spans="1:10" ht="15" x14ac:dyDescent="0.2">
      <c r="A48" s="2"/>
      <c r="B48" s="3"/>
      <c r="C48" s="3"/>
      <c r="D48" s="3"/>
      <c r="E48" s="3"/>
      <c r="F48" s="76"/>
      <c r="G48" s="4"/>
      <c r="H48" s="4"/>
      <c r="I48" s="4"/>
      <c r="J48" s="4"/>
    </row>
    <row r="49" spans="1:10" ht="15" x14ac:dyDescent="0.2">
      <c r="A49" s="2"/>
      <c r="B49" s="3"/>
      <c r="C49" s="3"/>
      <c r="D49" s="3"/>
      <c r="E49" s="3"/>
      <c r="F49" s="76"/>
      <c r="G49" s="4"/>
      <c r="H49" s="4"/>
      <c r="I49" s="4"/>
      <c r="J49" s="4"/>
    </row>
    <row r="50" spans="1:10" ht="15.75" thickBot="1" x14ac:dyDescent="0.25">
      <c r="A50" s="77"/>
      <c r="B50" s="78"/>
      <c r="C50" s="78"/>
      <c r="D50" s="78"/>
      <c r="E50" s="78"/>
      <c r="F50" s="79"/>
      <c r="G50" s="4"/>
      <c r="H50" s="4"/>
      <c r="I50" s="4"/>
      <c r="J50" s="4"/>
    </row>
    <row r="51" spans="1:10" ht="15" x14ac:dyDescent="0.2">
      <c r="A51" s="4"/>
      <c r="B51" s="4"/>
      <c r="C51" s="4"/>
      <c r="D51" s="4"/>
      <c r="E51" s="4"/>
      <c r="F51" s="4"/>
      <c r="G51" s="4"/>
      <c r="H51" s="4"/>
      <c r="I51" s="4"/>
      <c r="J51" s="4"/>
    </row>
    <row r="52" spans="1:10" ht="15" x14ac:dyDescent="0.2">
      <c r="E52" s="4"/>
      <c r="F52" s="4"/>
      <c r="G52" s="4"/>
      <c r="H52" s="4"/>
      <c r="I52" s="4"/>
      <c r="J52" s="4"/>
    </row>
    <row r="53" spans="1:10" ht="15" x14ac:dyDescent="0.2">
      <c r="E53" s="4"/>
      <c r="F53" s="4"/>
      <c r="G53" s="4"/>
      <c r="H53" s="4"/>
      <c r="I53" s="4"/>
      <c r="J53" s="4"/>
    </row>
    <row r="54" spans="1:10" ht="15" x14ac:dyDescent="0.2">
      <c r="E54" s="4"/>
      <c r="F54" s="4"/>
      <c r="G54" s="4"/>
      <c r="H54" s="4"/>
      <c r="I54" s="4"/>
      <c r="J54" s="4"/>
    </row>
    <row r="55" spans="1:10" ht="15" x14ac:dyDescent="0.2">
      <c r="E55" s="4"/>
      <c r="F55" s="4"/>
      <c r="G55" s="4"/>
      <c r="H55" s="4"/>
      <c r="I55" s="4"/>
      <c r="J55" s="4"/>
    </row>
    <row r="56" spans="1:10" ht="15" x14ac:dyDescent="0.2">
      <c r="E56" s="4"/>
      <c r="F56" s="4"/>
      <c r="G56" s="4"/>
      <c r="H56" s="4"/>
      <c r="I56" s="4"/>
      <c r="J56" s="4"/>
    </row>
    <row r="57" spans="1:10" ht="15" x14ac:dyDescent="0.2">
      <c r="E57" s="4"/>
      <c r="F57" s="4"/>
      <c r="G57" s="4"/>
      <c r="H57" s="4"/>
      <c r="I57" s="4"/>
      <c r="J57" s="4"/>
    </row>
    <row r="58" spans="1:10" ht="15" x14ac:dyDescent="0.2">
      <c r="E58" s="4"/>
      <c r="F58" s="4"/>
      <c r="G58" s="4"/>
      <c r="H58" s="4"/>
      <c r="I58" s="4"/>
      <c r="J58" s="4"/>
    </row>
    <row r="59" spans="1:10" ht="15" x14ac:dyDescent="0.2">
      <c r="E59" s="4"/>
      <c r="F59" s="4"/>
      <c r="G59" s="4"/>
      <c r="H59" s="4"/>
      <c r="I59" s="4"/>
      <c r="J59" s="4"/>
    </row>
    <row r="60" spans="1:10" ht="15" x14ac:dyDescent="0.2">
      <c r="E60" s="4"/>
      <c r="F60" s="4"/>
      <c r="G60" s="4"/>
      <c r="H60" s="4"/>
      <c r="I60" s="4"/>
      <c r="J60" s="4"/>
    </row>
    <row r="61" spans="1:10" ht="15" x14ac:dyDescent="0.2">
      <c r="E61" s="4"/>
      <c r="F61" s="4"/>
      <c r="G61" s="4"/>
      <c r="H61" s="4"/>
      <c r="I61" s="4"/>
      <c r="J61" s="4"/>
    </row>
    <row r="62" spans="1:10" ht="15" x14ac:dyDescent="0.2">
      <c r="E62" s="4"/>
      <c r="F62" s="4"/>
      <c r="G62" s="4"/>
      <c r="H62" s="4"/>
      <c r="I62" s="4"/>
      <c r="J62" s="4"/>
    </row>
    <row r="63" spans="1:10" ht="15" x14ac:dyDescent="0.2">
      <c r="E63" s="4"/>
      <c r="F63" s="4"/>
      <c r="G63" s="4"/>
      <c r="H63" s="4"/>
      <c r="I63" s="4"/>
      <c r="J63" s="4"/>
    </row>
    <row r="64" spans="1:10" ht="15" x14ac:dyDescent="0.2">
      <c r="E64" s="4"/>
      <c r="F64" s="4"/>
      <c r="G64" s="4"/>
      <c r="H64" s="4"/>
      <c r="I64" s="4"/>
      <c r="J64" s="4"/>
    </row>
    <row r="65" spans="5:10" ht="15" x14ac:dyDescent="0.2">
      <c r="E65" s="4"/>
      <c r="F65" s="4"/>
      <c r="G65" s="4"/>
      <c r="H65" s="4"/>
      <c r="I65" s="4"/>
      <c r="J65" s="4"/>
    </row>
    <row r="66" spans="5:10" ht="15" x14ac:dyDescent="0.2">
      <c r="E66" s="4"/>
      <c r="F66" s="4"/>
      <c r="G66" s="4"/>
      <c r="H66" s="4"/>
      <c r="I66" s="4"/>
      <c r="J66" s="4"/>
    </row>
    <row r="67" spans="5:10" ht="15" x14ac:dyDescent="0.2">
      <c r="E67" s="4"/>
      <c r="F67" s="4"/>
      <c r="G67" s="4"/>
      <c r="H67" s="4"/>
      <c r="I67" s="4"/>
      <c r="J67" s="4"/>
    </row>
    <row r="68" spans="5:10" ht="15" x14ac:dyDescent="0.2">
      <c r="E68" s="4"/>
      <c r="F68" s="4"/>
      <c r="G68" s="4"/>
      <c r="H68" s="4"/>
      <c r="I68" s="4"/>
      <c r="J68" s="4"/>
    </row>
  </sheetData>
  <phoneticPr fontId="7" type="noConversion"/>
  <printOptions headings="1" gridLines="1"/>
  <pageMargins left="0.75" right="0.75" top="1" bottom="1" header="0.5" footer="0.5"/>
  <headerFooter>
    <oddHeader>&amp;A</oddHeader>
    <oddFooter>Page &amp;P</oddFooter>
  </headerFooter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8"/>
  <sheetViews>
    <sheetView topLeftCell="A12" zoomScale="125" workbookViewId="0"/>
  </sheetViews>
  <sheetFormatPr defaultColWidth="11.42578125" defaultRowHeight="12.75" x14ac:dyDescent="0.2"/>
  <cols>
    <col min="1" max="1" width="35.28515625" customWidth="1"/>
  </cols>
  <sheetData>
    <row r="1" spans="1:8" ht="15" x14ac:dyDescent="0.2">
      <c r="A1" s="4" t="s">
        <v>37</v>
      </c>
    </row>
    <row r="2" spans="1:8" ht="15" x14ac:dyDescent="0.2">
      <c r="A2" s="4" t="s">
        <v>4</v>
      </c>
    </row>
    <row r="3" spans="1:8" ht="15" x14ac:dyDescent="0.2">
      <c r="A3" s="4" t="s">
        <v>5</v>
      </c>
    </row>
    <row r="4" spans="1:8" ht="15" x14ac:dyDescent="0.2">
      <c r="A4" s="4" t="s">
        <v>78</v>
      </c>
    </row>
    <row r="5" spans="1:8" ht="15" x14ac:dyDescent="0.2">
      <c r="A5" s="4" t="s">
        <v>70</v>
      </c>
    </row>
    <row r="6" spans="1:8" ht="15" x14ac:dyDescent="0.2">
      <c r="A6" s="4" t="s">
        <v>71</v>
      </c>
    </row>
    <row r="7" spans="1:8" ht="15" x14ac:dyDescent="0.2">
      <c r="A7" s="4" t="s">
        <v>6</v>
      </c>
    </row>
    <row r="8" spans="1:8" ht="15" x14ac:dyDescent="0.2">
      <c r="A8" s="4"/>
    </row>
    <row r="9" spans="1:8" ht="15.75" x14ac:dyDescent="0.25">
      <c r="A9" s="7" t="s">
        <v>137</v>
      </c>
    </row>
    <row r="10" spans="1:8" ht="15.75" x14ac:dyDescent="0.25">
      <c r="A10" s="7" t="s">
        <v>72</v>
      </c>
    </row>
    <row r="11" spans="1:8" ht="15.75" x14ac:dyDescent="0.25">
      <c r="A11" s="7" t="s">
        <v>73</v>
      </c>
    </row>
    <row r="12" spans="1:8" ht="15" x14ac:dyDescent="0.2">
      <c r="A12" s="4"/>
    </row>
    <row r="13" spans="1:8" ht="15.75" x14ac:dyDescent="0.25">
      <c r="A13" s="31" t="s">
        <v>132</v>
      </c>
      <c r="B13" s="28" t="s">
        <v>88</v>
      </c>
      <c r="C13" s="21"/>
      <c r="D13" s="21"/>
      <c r="E13" s="21"/>
      <c r="F13" s="21"/>
      <c r="G13" s="22"/>
    </row>
    <row r="14" spans="1:8" ht="15" x14ac:dyDescent="0.2">
      <c r="A14" s="32" t="s">
        <v>133</v>
      </c>
      <c r="B14" s="37"/>
      <c r="C14" s="38">
        <v>1000</v>
      </c>
      <c r="D14" s="38">
        <v>1000</v>
      </c>
      <c r="E14" s="38">
        <v>1000</v>
      </c>
      <c r="F14" s="38">
        <v>1000</v>
      </c>
      <c r="G14" s="39">
        <v>1000</v>
      </c>
    </row>
    <row r="15" spans="1:8" ht="15" x14ac:dyDescent="0.2">
      <c r="A15" s="33" t="s">
        <v>134</v>
      </c>
      <c r="B15" s="40"/>
      <c r="C15" s="41">
        <v>22</v>
      </c>
      <c r="D15" s="41">
        <v>22</v>
      </c>
      <c r="E15" s="41">
        <v>22</v>
      </c>
      <c r="F15" s="41">
        <v>22</v>
      </c>
      <c r="G15" s="52">
        <v>22</v>
      </c>
      <c r="H15" s="36" t="s">
        <v>75</v>
      </c>
    </row>
    <row r="16" spans="1:8" ht="15" x14ac:dyDescent="0.2">
      <c r="A16" s="34" t="s">
        <v>135</v>
      </c>
      <c r="B16" s="42">
        <v>30</v>
      </c>
      <c r="C16" s="43">
        <f>(C14/365)*$B$16</f>
        <v>82.191780821917803</v>
      </c>
      <c r="D16" s="43">
        <f>(D14/365)*$B$16</f>
        <v>82.191780821917803</v>
      </c>
      <c r="E16" s="43">
        <f>(E14/365)*$B$16</f>
        <v>82.191780821917803</v>
      </c>
      <c r="F16" s="43">
        <f>(F14/365)*$B$16</f>
        <v>82.191780821917803</v>
      </c>
      <c r="G16" s="44">
        <f>(G14/365)*$B$16</f>
        <v>82.191780821917803</v>
      </c>
      <c r="H16" s="36" t="s">
        <v>74</v>
      </c>
    </row>
    <row r="17" spans="1:8" ht="15" x14ac:dyDescent="0.2">
      <c r="A17" s="34" t="s">
        <v>136</v>
      </c>
      <c r="B17" s="42">
        <v>50</v>
      </c>
      <c r="C17" s="43">
        <f>(C15/365)*$B$17</f>
        <v>3.0136986301369864</v>
      </c>
      <c r="D17" s="43">
        <f>(D15/365)*$B$17</f>
        <v>3.0136986301369864</v>
      </c>
      <c r="E17" s="43">
        <f>(E15/365)*$B$17</f>
        <v>3.0136986301369864</v>
      </c>
      <c r="F17" s="43">
        <f>(F15/365)*$B$17</f>
        <v>3.0136986301369864</v>
      </c>
      <c r="G17" s="44">
        <f>(G15/365)*$B$17</f>
        <v>3.0136986301369864</v>
      </c>
      <c r="H17" s="36" t="s">
        <v>76</v>
      </c>
    </row>
    <row r="18" spans="1:8" ht="15" x14ac:dyDescent="0.2">
      <c r="A18" s="34" t="s">
        <v>67</v>
      </c>
      <c r="B18" s="45">
        <v>25</v>
      </c>
      <c r="C18" s="46">
        <f>(C15/365)*$B$18</f>
        <v>1.5068493150684932</v>
      </c>
      <c r="D18" s="46">
        <f>(D15/365)*$B$18</f>
        <v>1.5068493150684932</v>
      </c>
      <c r="E18" s="46">
        <f>(E15/365)*$B$18</f>
        <v>1.5068493150684932</v>
      </c>
      <c r="F18" s="46">
        <f>(F15/365)*$B$18</f>
        <v>1.5068493150684932</v>
      </c>
      <c r="G18" s="47">
        <f>(G15/365)*$B$18</f>
        <v>1.5068493150684932</v>
      </c>
      <c r="H18" s="36" t="s">
        <v>77</v>
      </c>
    </row>
    <row r="19" spans="1:8" ht="15" x14ac:dyDescent="0.2">
      <c r="A19" s="34" t="s">
        <v>154</v>
      </c>
      <c r="B19" s="48" t="s">
        <v>88</v>
      </c>
      <c r="C19" s="43">
        <f>C16+C17-C18</f>
        <v>83.698630136986296</v>
      </c>
      <c r="D19" s="43">
        <f>D16+D17-D18</f>
        <v>83.698630136986296</v>
      </c>
      <c r="E19" s="43">
        <f>E16+E17-E18</f>
        <v>83.698630136986296</v>
      </c>
      <c r="F19" s="43">
        <f>F16+F17-F18</f>
        <v>83.698630136986296</v>
      </c>
      <c r="G19" s="44">
        <f>G16+G17-G18</f>
        <v>83.698630136986296</v>
      </c>
    </row>
    <row r="20" spans="1:8" ht="15" x14ac:dyDescent="0.2">
      <c r="A20" s="34" t="s">
        <v>155</v>
      </c>
      <c r="B20" s="49"/>
      <c r="C20" s="50"/>
      <c r="D20" s="50"/>
      <c r="E20" s="50"/>
      <c r="F20" s="50"/>
      <c r="G20" s="51">
        <v>0</v>
      </c>
      <c r="H20" s="36" t="s">
        <v>34</v>
      </c>
    </row>
    <row r="21" spans="1:8" ht="15" x14ac:dyDescent="0.2">
      <c r="A21" s="35" t="s">
        <v>68</v>
      </c>
      <c r="B21" s="49" t="s">
        <v>69</v>
      </c>
      <c r="C21" s="46">
        <f>C19</f>
        <v>83.698630136986296</v>
      </c>
      <c r="D21" s="46">
        <f>D19-C19</f>
        <v>0</v>
      </c>
      <c r="E21" s="46">
        <f>E19-D19</f>
        <v>0</v>
      </c>
      <c r="F21" s="46">
        <f>F19-E19</f>
        <v>0</v>
      </c>
      <c r="G21" s="47">
        <f>G19-F19+G20</f>
        <v>0</v>
      </c>
    </row>
    <row r="22" spans="1:8" ht="15" x14ac:dyDescent="0.2">
      <c r="A22" s="4"/>
    </row>
    <row r="23" spans="1:8" ht="15.75" thickBot="1" x14ac:dyDescent="0.25">
      <c r="A23" s="4" t="s">
        <v>139</v>
      </c>
    </row>
    <row r="24" spans="1:8" x14ac:dyDescent="0.2">
      <c r="A24" s="5"/>
      <c r="B24" s="6"/>
      <c r="C24" s="6"/>
      <c r="D24" s="6"/>
      <c r="E24" s="6"/>
      <c r="F24" s="6"/>
      <c r="G24" s="75"/>
    </row>
    <row r="25" spans="1:8" x14ac:dyDescent="0.2">
      <c r="A25" s="2"/>
      <c r="B25" s="3"/>
      <c r="C25" s="3"/>
      <c r="D25" s="3"/>
      <c r="E25" s="3"/>
      <c r="F25" s="3"/>
      <c r="G25" s="76"/>
    </row>
    <row r="26" spans="1:8" x14ac:dyDescent="0.2">
      <c r="A26" s="2"/>
      <c r="B26" s="3"/>
      <c r="C26" s="3"/>
      <c r="D26" s="3"/>
      <c r="E26" s="3"/>
      <c r="F26" s="3"/>
      <c r="G26" s="76"/>
    </row>
    <row r="27" spans="1:8" x14ac:dyDescent="0.2">
      <c r="A27" s="2"/>
      <c r="B27" s="3"/>
      <c r="C27" s="3"/>
      <c r="D27" s="3"/>
      <c r="E27" s="3"/>
      <c r="F27" s="3"/>
      <c r="G27" s="76"/>
    </row>
    <row r="28" spans="1:8" x14ac:dyDescent="0.2">
      <c r="A28" s="2"/>
      <c r="B28" s="3"/>
      <c r="C28" s="3"/>
      <c r="D28" s="3"/>
      <c r="E28" s="3"/>
      <c r="F28" s="3"/>
      <c r="G28" s="76"/>
    </row>
    <row r="29" spans="1:8" x14ac:dyDescent="0.2">
      <c r="A29" s="2"/>
      <c r="B29" s="3"/>
      <c r="C29" s="3"/>
      <c r="D29" s="3"/>
      <c r="E29" s="3"/>
      <c r="F29" s="3"/>
      <c r="G29" s="76"/>
    </row>
    <row r="30" spans="1:8" x14ac:dyDescent="0.2">
      <c r="A30" s="2"/>
      <c r="B30" s="3"/>
      <c r="C30" s="3"/>
      <c r="D30" s="3"/>
      <c r="E30" s="3"/>
      <c r="F30" s="3"/>
      <c r="G30" s="76"/>
    </row>
    <row r="31" spans="1:8" x14ac:dyDescent="0.2">
      <c r="A31" s="2"/>
      <c r="B31" s="3"/>
      <c r="C31" s="3"/>
      <c r="D31" s="3"/>
      <c r="E31" s="3"/>
      <c r="F31" s="3"/>
      <c r="G31" s="76"/>
    </row>
    <row r="32" spans="1:8" x14ac:dyDescent="0.2">
      <c r="A32" s="2"/>
      <c r="B32" s="3"/>
      <c r="C32" s="3"/>
      <c r="D32" s="3"/>
      <c r="E32" s="3"/>
      <c r="F32" s="3"/>
      <c r="G32" s="76"/>
    </row>
    <row r="33" spans="1:7" x14ac:dyDescent="0.2">
      <c r="A33" s="2"/>
      <c r="B33" s="3"/>
      <c r="C33" s="3"/>
      <c r="D33" s="3"/>
      <c r="E33" s="3"/>
      <c r="F33" s="3"/>
      <c r="G33" s="76"/>
    </row>
    <row r="34" spans="1:7" x14ac:dyDescent="0.2">
      <c r="A34" s="2"/>
      <c r="B34" s="3"/>
      <c r="C34" s="3"/>
      <c r="D34" s="3"/>
      <c r="E34" s="3"/>
      <c r="F34" s="3"/>
      <c r="G34" s="76"/>
    </row>
    <row r="35" spans="1:7" x14ac:dyDescent="0.2">
      <c r="A35" s="2"/>
      <c r="B35" s="3"/>
      <c r="C35" s="3"/>
      <c r="D35" s="3"/>
      <c r="E35" s="3"/>
      <c r="F35" s="3"/>
      <c r="G35" s="76"/>
    </row>
    <row r="36" spans="1:7" x14ac:dyDescent="0.2">
      <c r="A36" s="2"/>
      <c r="B36" s="3"/>
      <c r="C36" s="3"/>
      <c r="D36" s="3"/>
      <c r="E36" s="3"/>
      <c r="F36" s="3"/>
      <c r="G36" s="76"/>
    </row>
    <row r="37" spans="1:7" x14ac:dyDescent="0.2">
      <c r="A37" s="2"/>
      <c r="B37" s="3"/>
      <c r="C37" s="3"/>
      <c r="D37" s="3"/>
      <c r="E37" s="3"/>
      <c r="F37" s="3"/>
      <c r="G37" s="76"/>
    </row>
    <row r="38" spans="1:7" ht="13.5" thickBot="1" x14ac:dyDescent="0.25">
      <c r="A38" s="77"/>
      <c r="B38" s="78"/>
      <c r="C38" s="78"/>
      <c r="D38" s="78"/>
      <c r="E38" s="78"/>
      <c r="F38" s="78"/>
      <c r="G38" s="79"/>
    </row>
    <row r="39" spans="1:7" ht="15" x14ac:dyDescent="0.2">
      <c r="A39" s="4"/>
    </row>
    <row r="40" spans="1:7" ht="15.75" x14ac:dyDescent="0.25">
      <c r="A40" s="7" t="s">
        <v>35</v>
      </c>
    </row>
    <row r="41" spans="1:7" ht="15.75" x14ac:dyDescent="0.25">
      <c r="A41" s="7" t="s">
        <v>138</v>
      </c>
    </row>
    <row r="42" spans="1:7" ht="15.75" x14ac:dyDescent="0.25">
      <c r="A42" s="53" t="s">
        <v>132</v>
      </c>
      <c r="B42" s="54" t="s">
        <v>88</v>
      </c>
      <c r="C42" s="23"/>
      <c r="D42" s="23"/>
      <c r="E42" s="23"/>
      <c r="F42" s="23"/>
      <c r="G42" s="23"/>
    </row>
    <row r="43" spans="1:7" ht="15" x14ac:dyDescent="0.2">
      <c r="A43" s="32" t="s">
        <v>133</v>
      </c>
      <c r="B43" s="37"/>
      <c r="C43" s="38">
        <v>1000</v>
      </c>
      <c r="D43" s="38">
        <v>1100</v>
      </c>
      <c r="E43" s="38">
        <v>1200</v>
      </c>
      <c r="F43" s="38">
        <v>1300</v>
      </c>
      <c r="G43" s="39">
        <v>1400</v>
      </c>
    </row>
    <row r="44" spans="1:7" ht="15" x14ac:dyDescent="0.2">
      <c r="A44" s="33" t="s">
        <v>134</v>
      </c>
      <c r="B44" s="40"/>
      <c r="C44" s="41">
        <v>22</v>
      </c>
      <c r="D44" s="41">
        <f>D43*(22/1000)</f>
        <v>24.2</v>
      </c>
      <c r="E44" s="41">
        <f>E43*(22/1000)</f>
        <v>26.4</v>
      </c>
      <c r="F44" s="41">
        <f>F43*(22/1000)</f>
        <v>28.599999999999998</v>
      </c>
      <c r="G44" s="52">
        <f>G43*(22/1000)</f>
        <v>30.799999999999997</v>
      </c>
    </row>
    <row r="45" spans="1:7" ht="15" x14ac:dyDescent="0.2">
      <c r="A45" s="34" t="s">
        <v>135</v>
      </c>
      <c r="B45" s="42">
        <v>30</v>
      </c>
      <c r="C45" s="43">
        <f>(C43/365)*$B$45</f>
        <v>82.191780821917803</v>
      </c>
      <c r="D45" s="43">
        <f>(D43/365)*$B$45</f>
        <v>90.410958904109592</v>
      </c>
      <c r="E45" s="43">
        <f>(E43/365)*$B$45</f>
        <v>98.630136986301366</v>
      </c>
      <c r="F45" s="43">
        <f>(F43/365)*$B$45</f>
        <v>106.84931506849315</v>
      </c>
      <c r="G45" s="44">
        <f>(G43/365)*$B$45</f>
        <v>115.06849315068493</v>
      </c>
    </row>
    <row r="46" spans="1:7" ht="15" x14ac:dyDescent="0.2">
      <c r="A46" s="34" t="s">
        <v>136</v>
      </c>
      <c r="B46" s="42">
        <v>50</v>
      </c>
      <c r="C46" s="43">
        <f>(C44/365)*$B$46</f>
        <v>3.0136986301369864</v>
      </c>
      <c r="D46" s="43">
        <f>(D44/365)*$B$46</f>
        <v>3.3150684931506849</v>
      </c>
      <c r="E46" s="43">
        <f>(E44/365)*$B$46</f>
        <v>3.6164383561643838</v>
      </c>
      <c r="F46" s="43">
        <f>(F44/365)*$B$46</f>
        <v>3.9178082191780819</v>
      </c>
      <c r="G46" s="44">
        <f>(G44/365)*$B$46</f>
        <v>4.2191780821917799</v>
      </c>
    </row>
    <row r="47" spans="1:7" ht="15" x14ac:dyDescent="0.2">
      <c r="A47" s="34" t="s">
        <v>67</v>
      </c>
      <c r="B47" s="45">
        <v>25</v>
      </c>
      <c r="C47" s="43">
        <f>(C44/365)*$B$47</f>
        <v>1.5068493150684932</v>
      </c>
      <c r="D47" s="43">
        <f>(D44/365)*$B$47</f>
        <v>1.6575342465753424</v>
      </c>
      <c r="E47" s="43">
        <f>(E44/365)*$B$47</f>
        <v>1.8082191780821919</v>
      </c>
      <c r="F47" s="43">
        <f>(F44/365)*$B$47</f>
        <v>1.9589041095890409</v>
      </c>
      <c r="G47" s="44">
        <f>(G44/365)*$B$47</f>
        <v>2.10958904109589</v>
      </c>
    </row>
    <row r="48" spans="1:7" ht="15" x14ac:dyDescent="0.2">
      <c r="A48" s="34" t="s">
        <v>154</v>
      </c>
      <c r="B48" s="48" t="s">
        <v>88</v>
      </c>
      <c r="C48" s="43">
        <f>C45+C46-C47</f>
        <v>83.698630136986296</v>
      </c>
      <c r="D48" s="43">
        <f>D45+D46-D47</f>
        <v>92.068493150684944</v>
      </c>
      <c r="E48" s="43">
        <f>E45+E46-E47</f>
        <v>100.43835616438355</v>
      </c>
      <c r="F48" s="43">
        <f>F45+F46-F47</f>
        <v>108.8082191780822</v>
      </c>
      <c r="G48" s="44">
        <f>G45+G46-G47</f>
        <v>117.17808219178082</v>
      </c>
    </row>
    <row r="49" spans="1:7" ht="15" x14ac:dyDescent="0.2">
      <c r="A49" s="34" t="s">
        <v>155</v>
      </c>
      <c r="B49" s="45"/>
      <c r="C49" s="55"/>
      <c r="D49" s="55"/>
      <c r="E49" s="55"/>
      <c r="F49" s="55"/>
      <c r="G49" s="56">
        <v>0</v>
      </c>
    </row>
    <row r="50" spans="1:7" ht="15" x14ac:dyDescent="0.2">
      <c r="A50" s="35" t="s">
        <v>68</v>
      </c>
      <c r="B50" s="49" t="s">
        <v>69</v>
      </c>
      <c r="C50" s="46">
        <f>C48</f>
        <v>83.698630136986296</v>
      </c>
      <c r="D50" s="46">
        <f>D48-C48</f>
        <v>8.369863013698648</v>
      </c>
      <c r="E50" s="46">
        <f>E48-D48</f>
        <v>8.3698630136986054</v>
      </c>
      <c r="F50" s="46">
        <f>F48-E48</f>
        <v>8.369863013698648</v>
      </c>
      <c r="G50" s="47">
        <f>G48-F48+G49</f>
        <v>8.3698630136986196</v>
      </c>
    </row>
    <row r="51" spans="1:7" ht="15" x14ac:dyDescent="0.2">
      <c r="A51" s="4"/>
    </row>
    <row r="52" spans="1:7" ht="15.75" thickBot="1" x14ac:dyDescent="0.25">
      <c r="A52" s="4" t="s">
        <v>140</v>
      </c>
    </row>
    <row r="53" spans="1:7" x14ac:dyDescent="0.2">
      <c r="A53" s="5"/>
      <c r="B53" s="6"/>
      <c r="C53" s="6"/>
      <c r="D53" s="6"/>
      <c r="E53" s="6"/>
      <c r="F53" s="6"/>
      <c r="G53" s="75"/>
    </row>
    <row r="54" spans="1:7" x14ac:dyDescent="0.2">
      <c r="A54" s="2"/>
      <c r="B54" s="3"/>
      <c r="C54" s="3"/>
      <c r="D54" s="3"/>
      <c r="E54" s="3"/>
      <c r="F54" s="3"/>
      <c r="G54" s="76"/>
    </row>
    <row r="55" spans="1:7" x14ac:dyDescent="0.2">
      <c r="A55" s="2"/>
      <c r="B55" s="3"/>
      <c r="C55" s="3"/>
      <c r="D55" s="3"/>
      <c r="E55" s="3"/>
      <c r="F55" s="3"/>
      <c r="G55" s="76"/>
    </row>
    <row r="56" spans="1:7" x14ac:dyDescent="0.2">
      <c r="A56" s="2"/>
      <c r="B56" s="3"/>
      <c r="C56" s="3"/>
      <c r="D56" s="3"/>
      <c r="E56" s="3"/>
      <c r="F56" s="3"/>
      <c r="G56" s="76"/>
    </row>
    <row r="57" spans="1:7" x14ac:dyDescent="0.2">
      <c r="A57" s="2"/>
      <c r="B57" s="3"/>
      <c r="C57" s="3"/>
      <c r="D57" s="3"/>
      <c r="E57" s="3"/>
      <c r="F57" s="3"/>
      <c r="G57" s="76"/>
    </row>
    <row r="58" spans="1:7" x14ac:dyDescent="0.2">
      <c r="A58" s="2"/>
      <c r="B58" s="3"/>
      <c r="C58" s="3"/>
      <c r="D58" s="3"/>
      <c r="E58" s="3"/>
      <c r="F58" s="3"/>
      <c r="G58" s="76"/>
    </row>
    <row r="59" spans="1:7" x14ac:dyDescent="0.2">
      <c r="A59" s="2"/>
      <c r="B59" s="3"/>
      <c r="C59" s="3"/>
      <c r="D59" s="3"/>
      <c r="E59" s="3"/>
      <c r="F59" s="3"/>
      <c r="G59" s="76"/>
    </row>
    <row r="60" spans="1:7" x14ac:dyDescent="0.2">
      <c r="A60" s="2"/>
      <c r="B60" s="3"/>
      <c r="C60" s="3"/>
      <c r="D60" s="3"/>
      <c r="E60" s="3"/>
      <c r="F60" s="3"/>
      <c r="G60" s="76"/>
    </row>
    <row r="61" spans="1:7" x14ac:dyDescent="0.2">
      <c r="A61" s="2"/>
      <c r="B61" s="3"/>
      <c r="C61" s="3"/>
      <c r="D61" s="3"/>
      <c r="E61" s="3"/>
      <c r="F61" s="3"/>
      <c r="G61" s="76"/>
    </row>
    <row r="62" spans="1:7" x14ac:dyDescent="0.2">
      <c r="A62" s="2"/>
      <c r="B62" s="3"/>
      <c r="C62" s="3"/>
      <c r="D62" s="3"/>
      <c r="E62" s="3"/>
      <c r="F62" s="3"/>
      <c r="G62" s="76"/>
    </row>
    <row r="63" spans="1:7" ht="13.5" thickBot="1" x14ac:dyDescent="0.25">
      <c r="A63" s="77"/>
      <c r="B63" s="78"/>
      <c r="C63" s="78"/>
      <c r="D63" s="78"/>
      <c r="E63" s="78"/>
      <c r="F63" s="78"/>
      <c r="G63" s="79"/>
    </row>
    <row r="64" spans="1:7" ht="15" x14ac:dyDescent="0.2">
      <c r="A64" s="4"/>
    </row>
    <row r="65" spans="1:7" ht="15.75" x14ac:dyDescent="0.25">
      <c r="A65" s="7" t="s">
        <v>36</v>
      </c>
    </row>
    <row r="66" spans="1:7" ht="15.75" x14ac:dyDescent="0.25">
      <c r="A66" s="7" t="s">
        <v>23</v>
      </c>
    </row>
    <row r="67" spans="1:7" ht="15" x14ac:dyDescent="0.2">
      <c r="A67" s="4"/>
    </row>
    <row r="68" spans="1:7" ht="15.75" x14ac:dyDescent="0.25">
      <c r="A68" s="31" t="s">
        <v>132</v>
      </c>
      <c r="B68" s="28" t="s">
        <v>88</v>
      </c>
      <c r="C68" s="21"/>
      <c r="D68" s="21"/>
      <c r="E68" s="21"/>
      <c r="F68" s="21"/>
      <c r="G68" s="22"/>
    </row>
    <row r="69" spans="1:7" ht="15" x14ac:dyDescent="0.2">
      <c r="A69" s="32" t="s">
        <v>133</v>
      </c>
      <c r="B69" s="37"/>
      <c r="C69" s="38">
        <v>1000</v>
      </c>
      <c r="D69" s="38">
        <v>1100</v>
      </c>
      <c r="E69" s="38">
        <v>1200</v>
      </c>
      <c r="F69" s="38">
        <v>1300</v>
      </c>
      <c r="G69" s="39">
        <v>1400</v>
      </c>
    </row>
    <row r="70" spans="1:7" ht="15" x14ac:dyDescent="0.2">
      <c r="A70" s="33" t="s">
        <v>134</v>
      </c>
      <c r="B70" s="40"/>
      <c r="C70" s="41">
        <v>22</v>
      </c>
      <c r="D70" s="41">
        <f>D44</f>
        <v>24.2</v>
      </c>
      <c r="E70" s="41">
        <f>E44</f>
        <v>26.4</v>
      </c>
      <c r="F70" s="41">
        <f>F44</f>
        <v>28.599999999999998</v>
      </c>
      <c r="G70" s="41">
        <f>G44</f>
        <v>30.799999999999997</v>
      </c>
    </row>
    <row r="71" spans="1:7" ht="15" x14ac:dyDescent="0.2">
      <c r="A71" s="34" t="s">
        <v>135</v>
      </c>
      <c r="B71" s="42">
        <v>60</v>
      </c>
      <c r="C71" s="43">
        <f>(C69/365)*$B$71</f>
        <v>164.38356164383561</v>
      </c>
      <c r="D71" s="43">
        <f>(D69/365)*$B$71</f>
        <v>180.82191780821918</v>
      </c>
      <c r="E71" s="43">
        <f>(E69/365)*$B$71</f>
        <v>197.26027397260273</v>
      </c>
      <c r="F71" s="43">
        <f>(F69/365)*$B$71</f>
        <v>213.69863013698631</v>
      </c>
      <c r="G71" s="44">
        <f>(G69/365)*$B$71</f>
        <v>230.13698630136986</v>
      </c>
    </row>
    <row r="72" spans="1:7" ht="15" x14ac:dyDescent="0.2">
      <c r="A72" s="34" t="s">
        <v>136</v>
      </c>
      <c r="B72" s="42">
        <v>100</v>
      </c>
      <c r="C72" s="43">
        <f>(C70/365)*$B$72</f>
        <v>6.0273972602739727</v>
      </c>
      <c r="D72" s="43">
        <f>(D70/365)*$B$72</f>
        <v>6.6301369863013697</v>
      </c>
      <c r="E72" s="43">
        <f>(E70/365)*$B$72</f>
        <v>7.2328767123287676</v>
      </c>
      <c r="F72" s="43">
        <f>(F70/365)*$B$72</f>
        <v>7.8356164383561637</v>
      </c>
      <c r="G72" s="44">
        <f>(G70/365)*$B$72</f>
        <v>8.4383561643835598</v>
      </c>
    </row>
    <row r="73" spans="1:7" ht="15" x14ac:dyDescent="0.2">
      <c r="A73" s="34" t="s">
        <v>67</v>
      </c>
      <c r="B73" s="45">
        <v>25</v>
      </c>
      <c r="C73" s="46">
        <f>(C70/365)*$B$73</f>
        <v>1.5068493150684932</v>
      </c>
      <c r="D73" s="46">
        <f>(D70/365)*$B$73</f>
        <v>1.6575342465753424</v>
      </c>
      <c r="E73" s="46">
        <f>(E70/365)*$B$73</f>
        <v>1.8082191780821919</v>
      </c>
      <c r="F73" s="46">
        <f>(F70/365)*$B$73</f>
        <v>1.9589041095890409</v>
      </c>
      <c r="G73" s="47">
        <f>(G70/365)*$B$73</f>
        <v>2.10958904109589</v>
      </c>
    </row>
    <row r="74" spans="1:7" ht="15" x14ac:dyDescent="0.2">
      <c r="A74" s="34" t="s">
        <v>154</v>
      </c>
      <c r="B74" s="48" t="s">
        <v>88</v>
      </c>
      <c r="C74" s="43">
        <f>C71+C72-C73</f>
        <v>168.90410958904107</v>
      </c>
      <c r="D74" s="43">
        <f>D71+D72-D73</f>
        <v>185.79452054794521</v>
      </c>
      <c r="E74" s="43">
        <f>E71+E72-E73</f>
        <v>202.6849315068493</v>
      </c>
      <c r="F74" s="43">
        <f>F71+F72-F73</f>
        <v>219.57534246575344</v>
      </c>
      <c r="G74" s="44">
        <f>G71+G72-G73</f>
        <v>236.46575342465752</v>
      </c>
    </row>
    <row r="75" spans="1:7" ht="15" x14ac:dyDescent="0.2">
      <c r="A75" s="34" t="s">
        <v>155</v>
      </c>
      <c r="B75" s="49"/>
      <c r="C75" s="50"/>
      <c r="D75" s="50"/>
      <c r="E75" s="50"/>
      <c r="F75" s="50"/>
      <c r="G75" s="51">
        <v>0</v>
      </c>
    </row>
    <row r="76" spans="1:7" ht="15" x14ac:dyDescent="0.2">
      <c r="A76" s="35" t="s">
        <v>68</v>
      </c>
      <c r="B76" s="49" t="s">
        <v>69</v>
      </c>
      <c r="C76" s="46">
        <f>C74</f>
        <v>168.90410958904107</v>
      </c>
      <c r="D76" s="46">
        <f>D74-C74</f>
        <v>16.890410958904141</v>
      </c>
      <c r="E76" s="46">
        <f>E74-D74</f>
        <v>16.890410958904084</v>
      </c>
      <c r="F76" s="46">
        <f>F74-E74</f>
        <v>16.890410958904141</v>
      </c>
      <c r="G76" s="47">
        <f>G74-F74+G75</f>
        <v>16.890410958904084</v>
      </c>
    </row>
    <row r="77" spans="1:7" ht="15" x14ac:dyDescent="0.2">
      <c r="A77" s="4"/>
    </row>
    <row r="78" spans="1:7" ht="15.75" thickBot="1" x14ac:dyDescent="0.25">
      <c r="A78" s="4" t="s">
        <v>41</v>
      </c>
    </row>
    <row r="79" spans="1:7" x14ac:dyDescent="0.2">
      <c r="A79" s="5"/>
      <c r="B79" s="6"/>
      <c r="C79" s="6"/>
      <c r="D79" s="6"/>
      <c r="E79" s="6"/>
      <c r="F79" s="6"/>
      <c r="G79" s="75"/>
    </row>
    <row r="80" spans="1:7" x14ac:dyDescent="0.2">
      <c r="A80" s="2"/>
      <c r="B80" s="3"/>
      <c r="C80" s="3"/>
      <c r="D80" s="3"/>
      <c r="E80" s="3"/>
      <c r="F80" s="3"/>
      <c r="G80" s="76"/>
    </row>
    <row r="81" spans="1:7" x14ac:dyDescent="0.2">
      <c r="A81" s="2"/>
      <c r="B81" s="3"/>
      <c r="C81" s="3"/>
      <c r="D81" s="3"/>
      <c r="E81" s="3"/>
      <c r="F81" s="3"/>
      <c r="G81" s="76"/>
    </row>
    <row r="82" spans="1:7" x14ac:dyDescent="0.2">
      <c r="A82" s="2"/>
      <c r="B82" s="3"/>
      <c r="C82" s="3"/>
      <c r="D82" s="3"/>
      <c r="E82" s="3"/>
      <c r="F82" s="3"/>
      <c r="G82" s="76"/>
    </row>
    <row r="83" spans="1:7" x14ac:dyDescent="0.2">
      <c r="A83" s="2"/>
      <c r="B83" s="3"/>
      <c r="C83" s="3"/>
      <c r="D83" s="3"/>
      <c r="E83" s="3"/>
      <c r="F83" s="3"/>
      <c r="G83" s="76"/>
    </row>
    <row r="84" spans="1:7" x14ac:dyDescent="0.2">
      <c r="A84" s="2"/>
      <c r="B84" s="3"/>
      <c r="C84" s="3"/>
      <c r="D84" s="3"/>
      <c r="E84" s="3"/>
      <c r="F84" s="3"/>
      <c r="G84" s="76"/>
    </row>
    <row r="85" spans="1:7" x14ac:dyDescent="0.2">
      <c r="A85" s="2"/>
      <c r="B85" s="3"/>
      <c r="C85" s="3"/>
      <c r="D85" s="3"/>
      <c r="E85" s="3"/>
      <c r="F85" s="3"/>
      <c r="G85" s="76"/>
    </row>
    <row r="86" spans="1:7" x14ac:dyDescent="0.2">
      <c r="A86" s="2"/>
      <c r="B86" s="3"/>
      <c r="C86" s="3"/>
      <c r="D86" s="3"/>
      <c r="E86" s="3"/>
      <c r="F86" s="3"/>
      <c r="G86" s="76"/>
    </row>
    <row r="87" spans="1:7" x14ac:dyDescent="0.2">
      <c r="A87" s="2"/>
      <c r="B87" s="3"/>
      <c r="C87" s="3"/>
      <c r="D87" s="3"/>
      <c r="E87" s="3"/>
      <c r="F87" s="3"/>
      <c r="G87" s="76"/>
    </row>
    <row r="88" spans="1:7" x14ac:dyDescent="0.2">
      <c r="A88" s="2"/>
      <c r="B88" s="3"/>
      <c r="C88" s="3"/>
      <c r="D88" s="3"/>
      <c r="E88" s="3"/>
      <c r="F88" s="3"/>
      <c r="G88" s="76"/>
    </row>
    <row r="89" spans="1:7" ht="13.5" thickBot="1" x14ac:dyDescent="0.25">
      <c r="A89" s="77"/>
      <c r="B89" s="78"/>
      <c r="C89" s="78"/>
      <c r="D89" s="78"/>
      <c r="E89" s="78"/>
      <c r="F89" s="78"/>
      <c r="G89" s="79"/>
    </row>
    <row r="90" spans="1:7" ht="15" x14ac:dyDescent="0.2">
      <c r="A90" s="4"/>
    </row>
    <row r="91" spans="1:7" ht="15" x14ac:dyDescent="0.2">
      <c r="A91" s="4"/>
    </row>
    <row r="92" spans="1:7" ht="15" x14ac:dyDescent="0.2">
      <c r="A92" s="4"/>
    </row>
    <row r="93" spans="1:7" ht="15" x14ac:dyDescent="0.2">
      <c r="A93" s="4"/>
    </row>
    <row r="94" spans="1:7" ht="15" x14ac:dyDescent="0.2">
      <c r="A94" s="4"/>
    </row>
    <row r="95" spans="1:7" ht="15" x14ac:dyDescent="0.2">
      <c r="A95" s="4"/>
    </row>
    <row r="96" spans="1:7" ht="15" x14ac:dyDescent="0.2">
      <c r="A96" s="4"/>
    </row>
    <row r="97" spans="1:1" ht="15" x14ac:dyDescent="0.2">
      <c r="A97" s="4"/>
    </row>
    <row r="98" spans="1:1" ht="15" x14ac:dyDescent="0.2">
      <c r="A98" s="4"/>
    </row>
    <row r="99" spans="1:1" ht="15" x14ac:dyDescent="0.2">
      <c r="A99" s="4"/>
    </row>
    <row r="100" spans="1:1" ht="15" x14ac:dyDescent="0.2">
      <c r="A100" s="4"/>
    </row>
    <row r="101" spans="1:1" ht="15" x14ac:dyDescent="0.2">
      <c r="A101" s="4"/>
    </row>
    <row r="102" spans="1:1" ht="15" x14ac:dyDescent="0.2">
      <c r="A102" s="4"/>
    </row>
    <row r="103" spans="1:1" ht="15" x14ac:dyDescent="0.2">
      <c r="A103" s="4"/>
    </row>
    <row r="104" spans="1:1" ht="15" x14ac:dyDescent="0.2">
      <c r="A104" s="4"/>
    </row>
    <row r="105" spans="1:1" ht="15" x14ac:dyDescent="0.2">
      <c r="A105" s="4"/>
    </row>
    <row r="106" spans="1:1" ht="15" x14ac:dyDescent="0.2">
      <c r="A106" s="4"/>
    </row>
    <row r="107" spans="1:1" ht="15" x14ac:dyDescent="0.2">
      <c r="A107" s="4"/>
    </row>
    <row r="108" spans="1:1" ht="15" x14ac:dyDescent="0.2">
      <c r="A108" s="4"/>
    </row>
  </sheetData>
  <phoneticPr fontId="7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2"/>
  <sheetViews>
    <sheetView topLeftCell="A66" zoomScale="125" workbookViewId="0"/>
  </sheetViews>
  <sheetFormatPr defaultColWidth="11.42578125" defaultRowHeight="12.75" x14ac:dyDescent="0.2"/>
  <cols>
    <col min="1" max="1" width="36.42578125" customWidth="1"/>
    <col min="5" max="5" width="10.42578125" customWidth="1"/>
  </cols>
  <sheetData>
    <row r="1" spans="1:10" ht="15" x14ac:dyDescent="0.2">
      <c r="A1" s="4" t="s">
        <v>38</v>
      </c>
      <c r="B1" s="4"/>
      <c r="C1" s="4"/>
      <c r="D1" s="4"/>
      <c r="E1" s="4"/>
      <c r="F1" s="4"/>
      <c r="G1" s="4"/>
      <c r="H1" s="4"/>
      <c r="I1" s="4"/>
      <c r="J1" s="4"/>
    </row>
    <row r="2" spans="1:10" ht="15" x14ac:dyDescent="0.2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ht="15.75" x14ac:dyDescent="0.25">
      <c r="A3" s="31" t="s">
        <v>42</v>
      </c>
      <c r="B3" s="57"/>
      <c r="C3" s="57"/>
      <c r="D3" s="57"/>
      <c r="E3" s="57"/>
      <c r="F3" s="57"/>
      <c r="G3" s="58"/>
      <c r="H3" s="4"/>
      <c r="I3" s="4"/>
      <c r="J3" s="4"/>
    </row>
    <row r="4" spans="1:10" ht="15" x14ac:dyDescent="0.2">
      <c r="A4" s="34" t="s">
        <v>43</v>
      </c>
      <c r="B4" s="45"/>
      <c r="C4" s="63">
        <v>72.599999999999994</v>
      </c>
      <c r="D4" s="63">
        <v>88.8</v>
      </c>
      <c r="E4" s="63">
        <v>105.1</v>
      </c>
      <c r="F4" s="63">
        <v>109.6</v>
      </c>
      <c r="G4" s="64">
        <v>124.3</v>
      </c>
      <c r="H4" s="4"/>
      <c r="I4" s="4"/>
      <c r="J4" s="4"/>
    </row>
    <row r="5" spans="1:10" ht="15" x14ac:dyDescent="0.2">
      <c r="A5" s="34" t="s">
        <v>44</v>
      </c>
      <c r="B5" s="45" t="s">
        <v>45</v>
      </c>
      <c r="C5" s="63">
        <v>12.3</v>
      </c>
      <c r="D5" s="63">
        <v>3.1</v>
      </c>
      <c r="E5" s="63">
        <v>3.1</v>
      </c>
      <c r="F5" s="63">
        <v>0.9</v>
      </c>
      <c r="G5" s="64">
        <v>1.8</v>
      </c>
      <c r="H5" s="4"/>
      <c r="I5" s="4"/>
      <c r="J5" s="4"/>
    </row>
    <row r="6" spans="1:10" ht="15" x14ac:dyDescent="0.2">
      <c r="A6" s="34" t="s">
        <v>46</v>
      </c>
      <c r="B6" s="65">
        <v>300</v>
      </c>
      <c r="C6" s="63">
        <v>0</v>
      </c>
      <c r="D6" s="63">
        <v>0</v>
      </c>
      <c r="E6" s="63">
        <v>0</v>
      </c>
      <c r="F6" s="63">
        <v>0</v>
      </c>
      <c r="G6" s="64">
        <v>0</v>
      </c>
      <c r="H6" s="4"/>
      <c r="I6" s="4"/>
      <c r="J6" s="4"/>
    </row>
    <row r="7" spans="1:10" ht="15" x14ac:dyDescent="0.2">
      <c r="A7" s="34" t="s">
        <v>47</v>
      </c>
      <c r="B7" s="66"/>
      <c r="C7" s="67"/>
      <c r="D7" s="67"/>
      <c r="E7" s="67"/>
      <c r="F7" s="67"/>
      <c r="G7" s="68">
        <v>0</v>
      </c>
      <c r="H7" s="4"/>
      <c r="I7" s="4"/>
      <c r="J7" s="4"/>
    </row>
    <row r="8" spans="1:10" ht="15.75" x14ac:dyDescent="0.25">
      <c r="A8" s="61" t="s">
        <v>152</v>
      </c>
      <c r="B8" s="69">
        <f>-B6</f>
        <v>-300</v>
      </c>
      <c r="C8" s="69">
        <f>C4-C5-C6</f>
        <v>60.3</v>
      </c>
      <c r="D8" s="69">
        <f>D4-D5-D6</f>
        <v>85.7</v>
      </c>
      <c r="E8" s="69">
        <f>E4-E5-E6</f>
        <v>102</v>
      </c>
      <c r="F8" s="69">
        <f>F4-F5-F6</f>
        <v>108.69999999999999</v>
      </c>
      <c r="G8" s="70">
        <f>G4-G5-G6+G7</f>
        <v>122.5</v>
      </c>
      <c r="H8" s="36" t="s">
        <v>54</v>
      </c>
      <c r="I8" s="4"/>
      <c r="J8" s="4"/>
    </row>
    <row r="9" spans="1:10" ht="15.75" x14ac:dyDescent="0.25">
      <c r="A9" s="61" t="s">
        <v>48</v>
      </c>
      <c r="B9" s="69">
        <f>B8</f>
        <v>-300</v>
      </c>
      <c r="C9" s="69">
        <f>B9+C8</f>
        <v>-239.7</v>
      </c>
      <c r="D9" s="69">
        <f>C9+D8</f>
        <v>-154</v>
      </c>
      <c r="E9" s="69">
        <f>D9+E8</f>
        <v>-52</v>
      </c>
      <c r="F9" s="69">
        <f>E9+F8</f>
        <v>56.699999999999989</v>
      </c>
      <c r="G9" s="70">
        <f>F9+G8</f>
        <v>179.2</v>
      </c>
      <c r="H9" s="4"/>
      <c r="I9" s="4"/>
      <c r="J9" s="4"/>
    </row>
    <row r="10" spans="1:10" ht="15" x14ac:dyDescent="0.2">
      <c r="A10" s="34"/>
      <c r="B10" s="42"/>
      <c r="C10" s="42"/>
      <c r="D10" s="42"/>
      <c r="E10" s="42"/>
      <c r="F10" s="42"/>
      <c r="G10" s="62"/>
      <c r="H10" s="4"/>
      <c r="I10" s="4"/>
      <c r="J10" s="4"/>
    </row>
    <row r="11" spans="1:10" ht="15" x14ac:dyDescent="0.2">
      <c r="A11" s="34" t="s">
        <v>49</v>
      </c>
      <c r="B11" s="71">
        <v>0.109</v>
      </c>
      <c r="C11" s="42"/>
      <c r="D11" s="42"/>
      <c r="E11" s="42"/>
      <c r="F11" s="42"/>
      <c r="G11" s="62"/>
      <c r="H11" s="4"/>
      <c r="I11" s="4"/>
      <c r="J11" s="4"/>
    </row>
    <row r="12" spans="1:10" ht="15" x14ac:dyDescent="0.2">
      <c r="A12" s="34" t="s">
        <v>50</v>
      </c>
      <c r="B12" s="63">
        <f>NPV(B11,C8:G8)+B8</f>
        <v>43.727117732678721</v>
      </c>
      <c r="C12" s="42"/>
      <c r="D12" s="42"/>
      <c r="E12" s="42"/>
      <c r="F12" s="42"/>
      <c r="G12" s="62"/>
      <c r="H12" s="4"/>
      <c r="I12" s="4"/>
      <c r="J12" s="4"/>
    </row>
    <row r="13" spans="1:10" ht="15" x14ac:dyDescent="0.2">
      <c r="A13" s="34" t="s">
        <v>51</v>
      </c>
      <c r="B13" s="43">
        <f>NPV(B11,C8:G8)/-B8</f>
        <v>1.145757059108929</v>
      </c>
      <c r="C13" s="42"/>
      <c r="D13" s="42"/>
      <c r="E13" s="42"/>
      <c r="F13" s="42"/>
      <c r="G13" s="62"/>
      <c r="H13" s="4"/>
      <c r="I13" s="4"/>
      <c r="J13" s="4"/>
    </row>
    <row r="14" spans="1:10" ht="15" x14ac:dyDescent="0.2">
      <c r="A14" s="34" t="s">
        <v>52</v>
      </c>
      <c r="B14" s="71">
        <f>IRR(B8:G8)</f>
        <v>0.15920435882410544</v>
      </c>
      <c r="C14" s="42"/>
      <c r="D14" s="42"/>
      <c r="E14" s="42"/>
      <c r="F14" s="42"/>
      <c r="G14" s="62"/>
      <c r="H14" s="4"/>
      <c r="I14" s="4"/>
      <c r="J14" s="4"/>
    </row>
    <row r="15" spans="1:10" ht="15" x14ac:dyDescent="0.2">
      <c r="A15" s="35" t="s">
        <v>58</v>
      </c>
      <c r="B15" s="59" t="s">
        <v>53</v>
      </c>
      <c r="C15" s="72" t="s">
        <v>88</v>
      </c>
      <c r="D15" s="59"/>
      <c r="E15" s="59"/>
      <c r="F15" s="59"/>
      <c r="G15" s="60"/>
      <c r="H15" s="4"/>
      <c r="I15" s="4"/>
      <c r="J15" s="4"/>
    </row>
    <row r="16" spans="1:10" ht="15" x14ac:dyDescent="0.2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ht="15" x14ac:dyDescent="0.2">
      <c r="A17" s="4" t="s">
        <v>147</v>
      </c>
      <c r="B17" s="4"/>
      <c r="C17" s="4"/>
      <c r="D17" s="4"/>
      <c r="E17" s="4"/>
      <c r="F17" s="4"/>
      <c r="G17" s="4"/>
      <c r="H17" s="4"/>
      <c r="I17" s="4"/>
      <c r="J17" s="4"/>
    </row>
    <row r="18" spans="1:10" ht="15" x14ac:dyDescent="0.2">
      <c r="A18" s="4" t="s">
        <v>57</v>
      </c>
      <c r="B18" s="4"/>
      <c r="C18" s="4"/>
      <c r="D18" s="4"/>
      <c r="E18" s="4"/>
      <c r="F18" s="4"/>
      <c r="G18" s="4"/>
      <c r="H18" s="4"/>
      <c r="I18" s="4"/>
      <c r="J18" s="4"/>
    </row>
    <row r="19" spans="1:10" ht="15" x14ac:dyDescent="0.2">
      <c r="A19" s="4" t="s">
        <v>148</v>
      </c>
      <c r="B19" s="4"/>
      <c r="C19" s="4"/>
      <c r="D19" s="4"/>
      <c r="E19" s="4"/>
      <c r="F19" s="4"/>
      <c r="G19" s="4"/>
      <c r="H19" s="4"/>
      <c r="I19" s="4"/>
      <c r="J19" s="4"/>
    </row>
    <row r="20" spans="1:10" ht="15" x14ac:dyDescent="0.2">
      <c r="A20" s="4"/>
      <c r="B20" s="4"/>
      <c r="C20" s="4"/>
      <c r="D20" s="4"/>
      <c r="E20" s="4"/>
      <c r="F20" s="4"/>
      <c r="G20" s="4"/>
      <c r="H20" s="4"/>
      <c r="I20" s="4"/>
      <c r="J20" s="4"/>
    </row>
    <row r="21" spans="1:10" ht="15.75" x14ac:dyDescent="0.25">
      <c r="A21" s="7" t="s">
        <v>83</v>
      </c>
      <c r="B21" s="4"/>
      <c r="C21" s="4"/>
      <c r="D21" s="4"/>
      <c r="E21" s="4"/>
      <c r="F21" s="4"/>
      <c r="G21" s="4"/>
      <c r="H21" s="4"/>
      <c r="I21" s="4"/>
      <c r="J21" s="4"/>
    </row>
    <row r="22" spans="1:10" ht="15" x14ac:dyDescent="0.2">
      <c r="A22" s="4" t="s">
        <v>39</v>
      </c>
      <c r="B22" s="4"/>
      <c r="C22" s="4"/>
      <c r="D22" s="4"/>
      <c r="E22" s="4"/>
      <c r="F22" s="4"/>
      <c r="G22" s="4"/>
      <c r="H22" s="4"/>
      <c r="I22" s="4"/>
      <c r="J22" s="4"/>
    </row>
    <row r="23" spans="1:10" ht="15" x14ac:dyDescent="0.2">
      <c r="A23" s="4" t="s">
        <v>24</v>
      </c>
      <c r="B23" s="4"/>
      <c r="C23" s="4"/>
      <c r="D23" s="4"/>
      <c r="E23" s="4"/>
      <c r="F23" s="4"/>
      <c r="G23" s="4"/>
      <c r="H23" s="4"/>
      <c r="I23" s="4"/>
      <c r="J23" s="4"/>
    </row>
    <row r="24" spans="1:10" ht="15" x14ac:dyDescent="0.2">
      <c r="A24" s="4" t="s">
        <v>11</v>
      </c>
      <c r="B24" s="4"/>
      <c r="C24" s="4"/>
      <c r="D24" s="4"/>
      <c r="E24" s="4"/>
      <c r="F24" s="4"/>
      <c r="G24" s="4"/>
      <c r="H24" s="4"/>
      <c r="I24" s="4"/>
      <c r="J24" s="4"/>
    </row>
    <row r="25" spans="1:10" ht="15" x14ac:dyDescent="0.2">
      <c r="A25" s="4"/>
      <c r="B25" s="73" t="s">
        <v>60</v>
      </c>
      <c r="C25" s="73" t="s">
        <v>61</v>
      </c>
      <c r="D25" s="73" t="s">
        <v>62</v>
      </c>
      <c r="E25" s="4"/>
      <c r="F25" s="4"/>
      <c r="G25" s="4"/>
      <c r="H25" s="4"/>
      <c r="I25" s="4"/>
      <c r="J25" s="4"/>
    </row>
    <row r="26" spans="1:10" ht="15" x14ac:dyDescent="0.2">
      <c r="A26" s="4" t="s">
        <v>59</v>
      </c>
      <c r="B26" s="74">
        <v>-50000</v>
      </c>
      <c r="C26" s="74">
        <v>-100000</v>
      </c>
      <c r="D26" s="74">
        <v>-450000</v>
      </c>
      <c r="E26" s="4"/>
      <c r="F26" s="4"/>
      <c r="G26" s="4"/>
      <c r="H26" s="4"/>
      <c r="I26" s="4"/>
      <c r="J26" s="4"/>
    </row>
    <row r="27" spans="1:10" ht="15" x14ac:dyDescent="0.2">
      <c r="A27" s="4" t="s">
        <v>25</v>
      </c>
      <c r="B27" s="74">
        <v>10000</v>
      </c>
      <c r="C27" s="74">
        <v>25000</v>
      </c>
      <c r="D27" s="74">
        <v>200000</v>
      </c>
      <c r="E27" s="4"/>
      <c r="F27" s="4"/>
      <c r="G27" s="4"/>
      <c r="H27" s="4"/>
      <c r="I27" s="4"/>
      <c r="J27" s="4"/>
    </row>
    <row r="28" spans="1:10" ht="15" x14ac:dyDescent="0.2">
      <c r="A28" s="4" t="s">
        <v>26</v>
      </c>
      <c r="B28" s="74">
        <v>15000</v>
      </c>
      <c r="C28" s="74">
        <v>25000</v>
      </c>
      <c r="D28" s="74">
        <v>200000</v>
      </c>
      <c r="E28" s="4"/>
      <c r="F28" s="4"/>
      <c r="G28" s="4"/>
      <c r="H28" s="4"/>
      <c r="I28" s="4"/>
      <c r="J28" s="4"/>
    </row>
    <row r="29" spans="1:10" ht="15" x14ac:dyDescent="0.2">
      <c r="A29" s="4" t="s">
        <v>27</v>
      </c>
      <c r="B29" s="74">
        <v>20000</v>
      </c>
      <c r="C29" s="74">
        <v>25000</v>
      </c>
      <c r="D29" s="74">
        <v>200000</v>
      </c>
      <c r="E29" s="4"/>
      <c r="F29" s="4"/>
      <c r="G29" s="4"/>
      <c r="H29" s="4"/>
      <c r="I29" s="4"/>
      <c r="J29" s="4"/>
    </row>
    <row r="30" spans="1:10" ht="15" x14ac:dyDescent="0.2">
      <c r="A30" s="4" t="s">
        <v>118</v>
      </c>
      <c r="B30" s="74">
        <v>25000</v>
      </c>
      <c r="C30" s="74">
        <v>25000</v>
      </c>
      <c r="D30" s="74"/>
      <c r="E30" s="4"/>
      <c r="F30" s="4"/>
      <c r="G30" s="4"/>
      <c r="H30" s="4"/>
      <c r="I30" s="4"/>
      <c r="J30" s="4"/>
    </row>
    <row r="31" spans="1:10" ht="15" x14ac:dyDescent="0.2">
      <c r="A31" s="4" t="s">
        <v>119</v>
      </c>
      <c r="B31" s="74">
        <v>30000</v>
      </c>
      <c r="C31" s="74">
        <v>25000</v>
      </c>
      <c r="D31" s="74"/>
      <c r="E31" s="4"/>
      <c r="F31" s="4"/>
      <c r="G31" s="4"/>
      <c r="H31" s="4"/>
      <c r="I31" s="4"/>
      <c r="J31" s="4"/>
    </row>
    <row r="32" spans="1:10" ht="15.75" thickBot="1" x14ac:dyDescent="0.25">
      <c r="A32" s="4"/>
      <c r="B32" s="36" t="s">
        <v>12</v>
      </c>
      <c r="C32" s="4"/>
      <c r="D32" s="4"/>
      <c r="E32" s="4"/>
      <c r="F32" s="4"/>
      <c r="G32" s="4"/>
      <c r="H32" s="4"/>
      <c r="I32" s="4"/>
      <c r="J32" s="4"/>
    </row>
    <row r="33" spans="1:10" ht="15" x14ac:dyDescent="0.2">
      <c r="A33" s="80" t="s">
        <v>63</v>
      </c>
      <c r="B33" s="81"/>
      <c r="C33" s="81"/>
      <c r="D33" s="82"/>
      <c r="E33" s="4"/>
      <c r="F33" s="4"/>
      <c r="G33" s="4"/>
      <c r="H33" s="4"/>
      <c r="I33" s="4"/>
      <c r="J33" s="4"/>
    </row>
    <row r="34" spans="1:10" ht="15" x14ac:dyDescent="0.2">
      <c r="A34" s="24" t="s">
        <v>64</v>
      </c>
      <c r="B34" s="83"/>
      <c r="C34" s="83"/>
      <c r="D34" s="84"/>
      <c r="E34" s="36" t="s">
        <v>13</v>
      </c>
      <c r="F34" s="4"/>
      <c r="G34" s="4"/>
      <c r="H34" s="4"/>
      <c r="I34" s="4"/>
      <c r="J34" s="4"/>
    </row>
    <row r="35" spans="1:10" ht="15" x14ac:dyDescent="0.2">
      <c r="A35" s="24" t="s">
        <v>65</v>
      </c>
      <c r="B35" s="85"/>
      <c r="C35" s="85"/>
      <c r="D35" s="86"/>
      <c r="E35" s="36" t="s">
        <v>14</v>
      </c>
      <c r="F35" s="4"/>
      <c r="G35" s="4"/>
      <c r="H35" s="4"/>
      <c r="I35" s="4"/>
      <c r="J35" s="4"/>
    </row>
    <row r="36" spans="1:10" ht="15" x14ac:dyDescent="0.2">
      <c r="A36" s="24" t="s">
        <v>66</v>
      </c>
      <c r="B36" s="85"/>
      <c r="C36" s="85"/>
      <c r="D36" s="86"/>
      <c r="E36" s="4"/>
      <c r="F36" s="4"/>
      <c r="G36" s="4"/>
      <c r="H36" s="4"/>
      <c r="I36" s="4"/>
      <c r="J36" s="4"/>
    </row>
    <row r="37" spans="1:10" ht="15" x14ac:dyDescent="0.2">
      <c r="A37" s="24" t="s">
        <v>95</v>
      </c>
      <c r="B37" s="87"/>
      <c r="C37" s="87"/>
      <c r="D37" s="88"/>
      <c r="E37" s="4"/>
      <c r="F37" s="4"/>
      <c r="G37" s="4"/>
      <c r="H37" s="4"/>
      <c r="I37" s="4"/>
      <c r="J37" s="4"/>
    </row>
    <row r="38" spans="1:10" ht="15.75" thickBot="1" x14ac:dyDescent="0.25">
      <c r="A38" s="26" t="s">
        <v>10</v>
      </c>
      <c r="B38" s="89"/>
      <c r="C38" s="89"/>
      <c r="D38" s="90"/>
      <c r="E38" s="4"/>
      <c r="F38" s="4"/>
      <c r="G38" s="4"/>
      <c r="H38" s="4"/>
      <c r="I38" s="4"/>
      <c r="J38" s="4"/>
    </row>
    <row r="39" spans="1:10" ht="15" x14ac:dyDescent="0.2">
      <c r="A39" s="4" t="s">
        <v>109</v>
      </c>
      <c r="B39" s="25"/>
      <c r="C39" s="25"/>
      <c r="D39" s="25"/>
      <c r="E39" s="4"/>
      <c r="F39" s="4"/>
      <c r="G39" s="4"/>
      <c r="H39" s="4"/>
      <c r="I39" s="4"/>
      <c r="J39" s="4"/>
    </row>
    <row r="40" spans="1:10" ht="15.75" x14ac:dyDescent="0.25">
      <c r="A40" s="7" t="s">
        <v>15</v>
      </c>
      <c r="B40" s="4"/>
      <c r="C40" s="4"/>
      <c r="D40" s="4"/>
      <c r="E40" s="4"/>
      <c r="F40" s="4"/>
      <c r="G40" s="4"/>
      <c r="H40" s="4"/>
      <c r="I40" s="4"/>
      <c r="J40" s="4"/>
    </row>
    <row r="41" spans="1:10" ht="15" x14ac:dyDescent="0.2">
      <c r="A41" s="4" t="s">
        <v>16</v>
      </c>
      <c r="B41" s="4"/>
      <c r="C41" s="4"/>
      <c r="D41" s="4"/>
      <c r="E41" s="4"/>
      <c r="F41" s="4"/>
      <c r="G41" s="4"/>
      <c r="H41" s="4"/>
      <c r="I41" s="4"/>
      <c r="J41" s="4"/>
    </row>
    <row r="42" spans="1:10" ht="15" x14ac:dyDescent="0.2">
      <c r="A42" s="4" t="s">
        <v>18</v>
      </c>
      <c r="B42" s="4"/>
      <c r="C42" s="4"/>
      <c r="D42" s="4"/>
      <c r="E42" s="4"/>
      <c r="F42" s="4"/>
      <c r="G42" s="4"/>
      <c r="H42" s="4"/>
      <c r="I42" s="4"/>
      <c r="J42" s="4"/>
    </row>
    <row r="43" spans="1:10" ht="15" x14ac:dyDescent="0.2">
      <c r="A43" s="4" t="s">
        <v>17</v>
      </c>
      <c r="B43" s="4"/>
      <c r="C43" s="4"/>
      <c r="D43" s="4"/>
      <c r="E43" s="4"/>
      <c r="F43" s="4"/>
      <c r="G43" s="4"/>
      <c r="H43" s="4"/>
      <c r="I43" s="4"/>
      <c r="J43" s="4"/>
    </row>
    <row r="44" spans="1:10" ht="15.75" thickBot="1" x14ac:dyDescent="0.25">
      <c r="A44" s="4" t="s">
        <v>40</v>
      </c>
      <c r="B44" s="4"/>
      <c r="C44" s="4"/>
      <c r="D44" s="4"/>
      <c r="E44" s="4"/>
      <c r="F44" s="4"/>
      <c r="G44" s="4"/>
      <c r="H44" s="4"/>
      <c r="I44" s="4"/>
      <c r="J44" s="4"/>
    </row>
    <row r="45" spans="1:10" ht="15" x14ac:dyDescent="0.2">
      <c r="A45" s="5"/>
      <c r="B45" s="6"/>
      <c r="C45" s="6"/>
      <c r="D45" s="6"/>
      <c r="E45" s="6"/>
      <c r="F45" s="6"/>
      <c r="G45" s="6"/>
      <c r="H45" s="75"/>
      <c r="I45" s="4"/>
      <c r="J45" s="4"/>
    </row>
    <row r="46" spans="1:10" ht="15" x14ac:dyDescent="0.2">
      <c r="A46" s="2"/>
      <c r="B46" s="3"/>
      <c r="C46" s="3"/>
      <c r="D46" s="3"/>
      <c r="E46" s="3"/>
      <c r="F46" s="3"/>
      <c r="G46" s="3"/>
      <c r="H46" s="76"/>
      <c r="I46" s="4"/>
      <c r="J46" s="4"/>
    </row>
    <row r="47" spans="1:10" ht="15" x14ac:dyDescent="0.2">
      <c r="A47" s="2"/>
      <c r="B47" s="3"/>
      <c r="C47" s="3"/>
      <c r="D47" s="3"/>
      <c r="E47" s="3"/>
      <c r="F47" s="3"/>
      <c r="G47" s="3"/>
      <c r="H47" s="76"/>
      <c r="I47" s="4"/>
      <c r="J47" s="4"/>
    </row>
    <row r="48" spans="1:10" ht="15" x14ac:dyDescent="0.2">
      <c r="A48" s="2"/>
      <c r="B48" s="3"/>
      <c r="C48" s="3"/>
      <c r="D48" s="3"/>
      <c r="E48" s="3"/>
      <c r="F48" s="3"/>
      <c r="G48" s="3"/>
      <c r="H48" s="76"/>
      <c r="I48" s="4"/>
      <c r="J48" s="4"/>
    </row>
    <row r="49" spans="1:10" ht="15" x14ac:dyDescent="0.2">
      <c r="A49" s="2"/>
      <c r="B49" s="3"/>
      <c r="C49" s="3"/>
      <c r="D49" s="3"/>
      <c r="E49" s="3"/>
      <c r="F49" s="3"/>
      <c r="G49" s="3"/>
      <c r="H49" s="76"/>
      <c r="I49" s="4"/>
      <c r="J49" s="4"/>
    </row>
    <row r="50" spans="1:10" ht="15" x14ac:dyDescent="0.2">
      <c r="A50" s="2"/>
      <c r="B50" s="3"/>
      <c r="C50" s="3"/>
      <c r="D50" s="3"/>
      <c r="E50" s="3"/>
      <c r="F50" s="3"/>
      <c r="G50" s="3"/>
      <c r="H50" s="76"/>
      <c r="I50" s="4"/>
      <c r="J50" s="4"/>
    </row>
    <row r="51" spans="1:10" ht="15" x14ac:dyDescent="0.2">
      <c r="A51" s="2"/>
      <c r="B51" s="3"/>
      <c r="C51" s="3"/>
      <c r="D51" s="3"/>
      <c r="E51" s="3"/>
      <c r="F51" s="3"/>
      <c r="G51" s="3"/>
      <c r="H51" s="76"/>
      <c r="I51" s="4"/>
      <c r="J51" s="4"/>
    </row>
    <row r="52" spans="1:10" ht="15" x14ac:dyDescent="0.2">
      <c r="A52" s="2"/>
      <c r="B52" s="3"/>
      <c r="C52" s="3"/>
      <c r="D52" s="3"/>
      <c r="E52" s="3"/>
      <c r="F52" s="3"/>
      <c r="G52" s="3"/>
      <c r="H52" s="76"/>
      <c r="I52" s="4"/>
      <c r="J52" s="4"/>
    </row>
    <row r="53" spans="1:10" ht="15" x14ac:dyDescent="0.2">
      <c r="A53" s="2"/>
      <c r="B53" s="3"/>
      <c r="C53" s="3"/>
      <c r="D53" s="3"/>
      <c r="E53" s="3"/>
      <c r="F53" s="3"/>
      <c r="G53" s="3"/>
      <c r="H53" s="76"/>
      <c r="I53" s="4"/>
      <c r="J53" s="4"/>
    </row>
    <row r="54" spans="1:10" ht="15" x14ac:dyDescent="0.2">
      <c r="A54" s="2"/>
      <c r="B54" s="3"/>
      <c r="C54" s="3"/>
      <c r="D54" s="3"/>
      <c r="E54" s="3"/>
      <c r="F54" s="3"/>
      <c r="G54" s="3"/>
      <c r="H54" s="76"/>
      <c r="I54" s="4"/>
      <c r="J54" s="4"/>
    </row>
    <row r="55" spans="1:10" ht="15" x14ac:dyDescent="0.2">
      <c r="A55" s="2"/>
      <c r="B55" s="3"/>
      <c r="C55" s="3"/>
      <c r="D55" s="3"/>
      <c r="E55" s="3"/>
      <c r="F55" s="3"/>
      <c r="G55" s="3"/>
      <c r="H55" s="76"/>
      <c r="I55" s="4"/>
      <c r="J55" s="4"/>
    </row>
    <row r="56" spans="1:10" ht="15" x14ac:dyDescent="0.2">
      <c r="A56" s="2"/>
      <c r="B56" s="3"/>
      <c r="C56" s="3"/>
      <c r="D56" s="3"/>
      <c r="E56" s="3"/>
      <c r="F56" s="3"/>
      <c r="G56" s="3"/>
      <c r="H56" s="76"/>
      <c r="I56" s="4"/>
      <c r="J56" s="4"/>
    </row>
    <row r="57" spans="1:10" ht="15" x14ac:dyDescent="0.2">
      <c r="A57" s="2"/>
      <c r="B57" s="3"/>
      <c r="C57" s="3"/>
      <c r="D57" s="3"/>
      <c r="E57" s="3"/>
      <c r="F57" s="3"/>
      <c r="G57" s="3"/>
      <c r="H57" s="76"/>
      <c r="I57" s="4"/>
      <c r="J57" s="4"/>
    </row>
    <row r="58" spans="1:10" ht="15" x14ac:dyDescent="0.2">
      <c r="A58" s="2"/>
      <c r="B58" s="3"/>
      <c r="C58" s="3"/>
      <c r="D58" s="3"/>
      <c r="E58" s="3"/>
      <c r="F58" s="3"/>
      <c r="G58" s="3"/>
      <c r="H58" s="76"/>
      <c r="I58" s="4"/>
      <c r="J58" s="4"/>
    </row>
    <row r="59" spans="1:10" ht="15" x14ac:dyDescent="0.2">
      <c r="A59" s="2"/>
      <c r="B59" s="3"/>
      <c r="C59" s="3"/>
      <c r="D59" s="3"/>
      <c r="E59" s="3"/>
      <c r="F59" s="3"/>
      <c r="G59" s="3"/>
      <c r="H59" s="76"/>
      <c r="I59" s="4"/>
      <c r="J59" s="4"/>
    </row>
    <row r="60" spans="1:10" ht="15" x14ac:dyDescent="0.2">
      <c r="A60" s="2"/>
      <c r="B60" s="3"/>
      <c r="C60" s="3"/>
      <c r="D60" s="3"/>
      <c r="E60" s="3"/>
      <c r="F60" s="3"/>
      <c r="G60" s="3"/>
      <c r="H60" s="76"/>
      <c r="I60" s="4"/>
      <c r="J60" s="4"/>
    </row>
    <row r="61" spans="1:10" ht="15" x14ac:dyDescent="0.2">
      <c r="A61" s="2"/>
      <c r="B61" s="3"/>
      <c r="C61" s="3"/>
      <c r="D61" s="3"/>
      <c r="E61" s="3"/>
      <c r="F61" s="3"/>
      <c r="G61" s="3"/>
      <c r="H61" s="76"/>
      <c r="I61" s="4"/>
      <c r="J61" s="4"/>
    </row>
    <row r="62" spans="1:10" ht="15" x14ac:dyDescent="0.2">
      <c r="A62" s="2"/>
      <c r="B62" s="3"/>
      <c r="C62" s="3"/>
      <c r="D62" s="3"/>
      <c r="E62" s="3"/>
      <c r="F62" s="3"/>
      <c r="G62" s="3"/>
      <c r="H62" s="76"/>
      <c r="I62" s="4"/>
      <c r="J62" s="4"/>
    </row>
    <row r="63" spans="1:10" ht="15" x14ac:dyDescent="0.2">
      <c r="A63" s="2"/>
      <c r="B63" s="3"/>
      <c r="C63" s="3"/>
      <c r="D63" s="3"/>
      <c r="E63" s="3"/>
      <c r="F63" s="3"/>
      <c r="G63" s="3"/>
      <c r="H63" s="76"/>
      <c r="I63" s="4"/>
      <c r="J63" s="4"/>
    </row>
    <row r="64" spans="1:10" ht="15" x14ac:dyDescent="0.2">
      <c r="A64" s="2"/>
      <c r="B64" s="3"/>
      <c r="C64" s="3"/>
      <c r="D64" s="3"/>
      <c r="E64" s="3"/>
      <c r="F64" s="3"/>
      <c r="G64" s="3"/>
      <c r="H64" s="76"/>
      <c r="I64" s="4"/>
      <c r="J64" s="4"/>
    </row>
    <row r="65" spans="1:10" ht="15" x14ac:dyDescent="0.2">
      <c r="A65" s="2"/>
      <c r="B65" s="3"/>
      <c r="C65" s="3"/>
      <c r="D65" s="3"/>
      <c r="E65" s="3"/>
      <c r="F65" s="3"/>
      <c r="G65" s="3"/>
      <c r="H65" s="76"/>
      <c r="I65" s="4"/>
      <c r="J65" s="4"/>
    </row>
    <row r="66" spans="1:10" ht="15" x14ac:dyDescent="0.2">
      <c r="A66" s="2"/>
      <c r="B66" s="3"/>
      <c r="C66" s="3"/>
      <c r="D66" s="3"/>
      <c r="E66" s="3"/>
      <c r="F66" s="3"/>
      <c r="G66" s="3"/>
      <c r="H66" s="76"/>
      <c r="I66" s="4"/>
      <c r="J66" s="4"/>
    </row>
    <row r="67" spans="1:10" ht="15" x14ac:dyDescent="0.2">
      <c r="A67" s="2"/>
      <c r="B67" s="3"/>
      <c r="C67" s="3"/>
      <c r="D67" s="3"/>
      <c r="E67" s="3"/>
      <c r="F67" s="3"/>
      <c r="G67" s="3"/>
      <c r="H67" s="76"/>
      <c r="I67" s="4"/>
      <c r="J67" s="4"/>
    </row>
    <row r="68" spans="1:10" ht="15" x14ac:dyDescent="0.2">
      <c r="A68" s="2"/>
      <c r="B68" s="3"/>
      <c r="C68" s="3"/>
      <c r="D68" s="3"/>
      <c r="E68" s="3"/>
      <c r="F68" s="3"/>
      <c r="G68" s="3"/>
      <c r="H68" s="76"/>
      <c r="I68" s="4"/>
      <c r="J68" s="4"/>
    </row>
    <row r="69" spans="1:10" ht="15" x14ac:dyDescent="0.2">
      <c r="A69" s="2"/>
      <c r="B69" s="3"/>
      <c r="C69" s="3"/>
      <c r="D69" s="3"/>
      <c r="E69" s="3"/>
      <c r="F69" s="3"/>
      <c r="G69" s="3"/>
      <c r="H69" s="76"/>
      <c r="I69" s="4"/>
      <c r="J69" s="4"/>
    </row>
    <row r="70" spans="1:10" ht="15" x14ac:dyDescent="0.2">
      <c r="A70" s="2"/>
      <c r="B70" s="3"/>
      <c r="C70" s="3"/>
      <c r="D70" s="3"/>
      <c r="E70" s="3"/>
      <c r="F70" s="3"/>
      <c r="G70" s="3"/>
      <c r="H70" s="76"/>
      <c r="I70" s="4"/>
      <c r="J70" s="4"/>
    </row>
    <row r="71" spans="1:10" ht="15.75" thickBot="1" x14ac:dyDescent="0.25">
      <c r="A71" s="77"/>
      <c r="B71" s="78"/>
      <c r="C71" s="78"/>
      <c r="D71" s="78"/>
      <c r="E71" s="78"/>
      <c r="F71" s="78"/>
      <c r="G71" s="78"/>
      <c r="H71" s="79"/>
      <c r="I71" s="4"/>
      <c r="J71" s="4"/>
    </row>
    <row r="72" spans="1:10" ht="15" x14ac:dyDescent="0.2">
      <c r="A72" s="4"/>
      <c r="B72" s="4"/>
      <c r="C72" s="4"/>
      <c r="D72" s="4"/>
      <c r="E72" s="4"/>
      <c r="F72" s="4"/>
      <c r="G72" s="4"/>
      <c r="H72" s="4"/>
      <c r="I72" s="4"/>
      <c r="J72" s="4"/>
    </row>
    <row r="73" spans="1:10" ht="15" x14ac:dyDescent="0.2">
      <c r="A73" s="4"/>
      <c r="B73" s="4"/>
      <c r="C73" s="4"/>
      <c r="D73" s="4"/>
      <c r="E73" s="4"/>
      <c r="F73" s="4"/>
      <c r="G73" s="4"/>
      <c r="H73" s="4"/>
      <c r="I73" s="4"/>
      <c r="J73" s="4"/>
    </row>
    <row r="74" spans="1:10" ht="15" x14ac:dyDescent="0.2">
      <c r="A74" s="4"/>
      <c r="B74" s="4"/>
      <c r="C74" s="4"/>
      <c r="D74" s="4"/>
      <c r="E74" s="4"/>
      <c r="F74" s="4"/>
      <c r="G74" s="4"/>
      <c r="H74" s="4"/>
      <c r="I74" s="4"/>
      <c r="J74" s="4"/>
    </row>
    <row r="75" spans="1:10" ht="15" x14ac:dyDescent="0.2">
      <c r="A75" s="4"/>
      <c r="B75" s="4"/>
      <c r="C75" s="4"/>
      <c r="D75" s="4"/>
      <c r="E75" s="4"/>
      <c r="F75" s="4"/>
      <c r="G75" s="4"/>
      <c r="H75" s="4"/>
      <c r="I75" s="4"/>
      <c r="J75" s="4"/>
    </row>
    <row r="76" spans="1:10" ht="15" x14ac:dyDescent="0.2">
      <c r="A76" s="4"/>
      <c r="B76" s="4"/>
      <c r="C76" s="4"/>
      <c r="D76" s="4"/>
      <c r="E76" s="4"/>
      <c r="F76" s="4"/>
      <c r="G76" s="4"/>
      <c r="H76" s="4"/>
      <c r="I76" s="4"/>
      <c r="J76" s="4"/>
    </row>
    <row r="77" spans="1:10" ht="15" x14ac:dyDescent="0.2">
      <c r="A77" s="4"/>
      <c r="B77" s="4"/>
      <c r="C77" s="4"/>
      <c r="D77" s="4"/>
      <c r="E77" s="4"/>
      <c r="F77" s="4"/>
      <c r="G77" s="4"/>
      <c r="H77" s="4"/>
      <c r="I77" s="4"/>
      <c r="J77" s="4"/>
    </row>
    <row r="78" spans="1:10" ht="15" x14ac:dyDescent="0.2">
      <c r="A78" s="4"/>
      <c r="B78" s="4"/>
      <c r="C78" s="4"/>
      <c r="D78" s="4"/>
      <c r="E78" s="4"/>
      <c r="F78" s="4"/>
      <c r="G78" s="4"/>
      <c r="H78" s="4"/>
      <c r="I78" s="4"/>
      <c r="J78" s="4"/>
    </row>
    <row r="79" spans="1:10" ht="15" x14ac:dyDescent="0.2">
      <c r="A79" s="4"/>
      <c r="B79" s="4"/>
      <c r="C79" s="4"/>
      <c r="D79" s="4"/>
      <c r="E79" s="4"/>
      <c r="F79" s="4"/>
      <c r="G79" s="4"/>
      <c r="H79" s="4"/>
      <c r="I79" s="4"/>
      <c r="J79" s="4"/>
    </row>
    <row r="80" spans="1:10" ht="15" x14ac:dyDescent="0.2">
      <c r="A80" s="4"/>
      <c r="B80" s="4"/>
      <c r="C80" s="4"/>
      <c r="D80" s="4"/>
      <c r="E80" s="4"/>
      <c r="F80" s="4"/>
      <c r="G80" s="4"/>
      <c r="H80" s="4"/>
      <c r="I80" s="4"/>
      <c r="J80" s="4"/>
    </row>
    <row r="81" spans="1:10" ht="15" x14ac:dyDescent="0.2">
      <c r="A81" s="4"/>
      <c r="B81" s="4"/>
      <c r="C81" s="4"/>
      <c r="D81" s="4"/>
      <c r="E81" s="4"/>
      <c r="F81" s="4"/>
      <c r="G81" s="4"/>
      <c r="H81" s="4"/>
      <c r="I81" s="4"/>
      <c r="J81" s="4"/>
    </row>
    <row r="82" spans="1:10" ht="15" x14ac:dyDescent="0.2">
      <c r="A82" s="4"/>
      <c r="B82" s="4"/>
      <c r="C82" s="4"/>
      <c r="D82" s="4"/>
      <c r="E82" s="4"/>
      <c r="F82" s="4"/>
      <c r="G82" s="4"/>
      <c r="H82" s="4"/>
      <c r="I82" s="4"/>
      <c r="J82" s="4"/>
    </row>
    <row r="83" spans="1:10" ht="15" x14ac:dyDescent="0.2">
      <c r="A83" s="4"/>
      <c r="B83" s="4"/>
      <c r="C83" s="4"/>
      <c r="D83" s="4"/>
      <c r="E83" s="4"/>
      <c r="F83" s="4"/>
      <c r="G83" s="4"/>
      <c r="H83" s="4"/>
      <c r="I83" s="4"/>
      <c r="J83" s="4"/>
    </row>
    <row r="84" spans="1:10" ht="15" x14ac:dyDescent="0.2">
      <c r="A84" s="4"/>
      <c r="B84" s="4"/>
      <c r="C84" s="4"/>
      <c r="D84" s="4"/>
      <c r="E84" s="4"/>
      <c r="F84" s="4"/>
      <c r="G84" s="4"/>
      <c r="H84" s="4"/>
      <c r="I84" s="4"/>
      <c r="J84" s="4"/>
    </row>
    <row r="85" spans="1:10" ht="15" x14ac:dyDescent="0.2">
      <c r="A85" s="4"/>
      <c r="B85" s="4"/>
      <c r="C85" s="4"/>
      <c r="D85" s="4"/>
      <c r="E85" s="4"/>
      <c r="F85" s="4"/>
      <c r="G85" s="4"/>
      <c r="H85" s="4"/>
      <c r="I85" s="4"/>
      <c r="J85" s="4"/>
    </row>
    <row r="86" spans="1:10" ht="15" x14ac:dyDescent="0.2">
      <c r="A86" s="4"/>
      <c r="B86" s="4"/>
      <c r="C86" s="4"/>
      <c r="D86" s="4"/>
      <c r="E86" s="4"/>
      <c r="F86" s="4"/>
      <c r="G86" s="4"/>
      <c r="H86" s="4"/>
      <c r="I86" s="4"/>
      <c r="J86" s="4"/>
    </row>
    <row r="87" spans="1:10" ht="15" x14ac:dyDescent="0.2">
      <c r="A87" s="4"/>
      <c r="B87" s="4"/>
      <c r="C87" s="4"/>
      <c r="D87" s="4"/>
      <c r="E87" s="4"/>
      <c r="F87" s="4"/>
      <c r="G87" s="4"/>
      <c r="H87" s="4"/>
      <c r="I87" s="4"/>
      <c r="J87" s="4"/>
    </row>
    <row r="88" spans="1:10" ht="15" x14ac:dyDescent="0.2">
      <c r="A88" s="4"/>
      <c r="B88" s="4"/>
      <c r="C88" s="4"/>
      <c r="D88" s="4"/>
      <c r="E88" s="4"/>
      <c r="F88" s="4"/>
      <c r="G88" s="4"/>
      <c r="H88" s="4"/>
      <c r="I88" s="4"/>
      <c r="J88" s="4"/>
    </row>
    <row r="89" spans="1:10" ht="15" x14ac:dyDescent="0.2">
      <c r="A89" s="4"/>
      <c r="B89" s="4"/>
      <c r="C89" s="4"/>
      <c r="D89" s="4"/>
      <c r="E89" s="4"/>
      <c r="F89" s="4"/>
      <c r="G89" s="4"/>
      <c r="H89" s="4"/>
      <c r="I89" s="4"/>
      <c r="J89" s="4"/>
    </row>
    <row r="90" spans="1:10" ht="15" x14ac:dyDescent="0.2">
      <c r="A90" s="4"/>
      <c r="B90" s="4"/>
      <c r="C90" s="4"/>
      <c r="D90" s="4"/>
      <c r="E90" s="4"/>
      <c r="F90" s="4"/>
      <c r="G90" s="4"/>
      <c r="H90" s="4"/>
      <c r="I90" s="4"/>
      <c r="J90" s="4"/>
    </row>
    <row r="91" spans="1:10" ht="15" x14ac:dyDescent="0.2">
      <c r="A91" s="4"/>
      <c r="B91" s="4"/>
      <c r="C91" s="4"/>
      <c r="D91" s="4"/>
      <c r="E91" s="4"/>
      <c r="F91" s="4"/>
      <c r="G91" s="4"/>
      <c r="H91" s="4"/>
      <c r="I91" s="4"/>
      <c r="J91" s="4"/>
    </row>
    <row r="92" spans="1:10" ht="15" x14ac:dyDescent="0.2">
      <c r="A92" s="4"/>
      <c r="B92" s="4"/>
      <c r="C92" s="4"/>
      <c r="D92" s="4"/>
      <c r="E92" s="4"/>
      <c r="F92" s="4"/>
      <c r="G92" s="4"/>
      <c r="H92" s="4"/>
      <c r="I92" s="4"/>
      <c r="J92" s="4"/>
    </row>
    <row r="93" spans="1:10" ht="15" x14ac:dyDescent="0.2">
      <c r="A93" s="4"/>
      <c r="B93" s="4"/>
      <c r="C93" s="4"/>
      <c r="D93" s="4"/>
      <c r="E93" s="4"/>
      <c r="F93" s="4"/>
      <c r="G93" s="4"/>
      <c r="H93" s="4"/>
      <c r="I93" s="4"/>
      <c r="J93" s="4"/>
    </row>
    <row r="94" spans="1:10" ht="15" x14ac:dyDescent="0.2">
      <c r="A94" s="4"/>
      <c r="B94" s="4"/>
      <c r="C94" s="4"/>
      <c r="D94" s="4"/>
      <c r="E94" s="4"/>
      <c r="F94" s="4"/>
      <c r="G94" s="4"/>
      <c r="H94" s="4"/>
      <c r="I94" s="4"/>
      <c r="J94" s="4"/>
    </row>
    <row r="95" spans="1:10" ht="15" x14ac:dyDescent="0.2">
      <c r="A95" s="4"/>
      <c r="B95" s="4"/>
      <c r="C95" s="4"/>
      <c r="D95" s="4"/>
      <c r="E95" s="4"/>
      <c r="F95" s="4"/>
      <c r="G95" s="4"/>
      <c r="H95" s="4"/>
      <c r="I95" s="4"/>
      <c r="J95" s="4"/>
    </row>
    <row r="96" spans="1:10" ht="15" x14ac:dyDescent="0.2">
      <c r="A96" s="4"/>
      <c r="B96" s="4"/>
      <c r="C96" s="4"/>
      <c r="D96" s="4"/>
      <c r="E96" s="4"/>
      <c r="F96" s="4"/>
      <c r="G96" s="4"/>
      <c r="H96" s="4"/>
      <c r="I96" s="4"/>
      <c r="J96" s="4"/>
    </row>
    <row r="97" spans="1:10" ht="15" x14ac:dyDescent="0.2">
      <c r="A97" s="4"/>
      <c r="B97" s="4"/>
      <c r="C97" s="4"/>
      <c r="D97" s="4"/>
      <c r="E97" s="4"/>
      <c r="F97" s="4"/>
      <c r="G97" s="4"/>
      <c r="H97" s="4"/>
      <c r="I97" s="4"/>
      <c r="J97" s="4"/>
    </row>
    <row r="98" spans="1:10" ht="15" x14ac:dyDescent="0.2">
      <c r="A98" s="4"/>
      <c r="B98" s="4"/>
      <c r="C98" s="4"/>
      <c r="D98" s="4"/>
      <c r="E98" s="4"/>
      <c r="F98" s="4"/>
      <c r="G98" s="4"/>
      <c r="H98" s="4"/>
      <c r="I98" s="4"/>
      <c r="J98" s="4"/>
    </row>
    <row r="99" spans="1:10" ht="15" x14ac:dyDescent="0.2">
      <c r="A99" s="4"/>
      <c r="B99" s="4"/>
      <c r="C99" s="4"/>
      <c r="D99" s="4"/>
      <c r="E99" s="4"/>
      <c r="F99" s="4"/>
      <c r="G99" s="4"/>
      <c r="H99" s="4"/>
      <c r="I99" s="4"/>
      <c r="J99" s="4"/>
    </row>
    <row r="100" spans="1:10" ht="15" x14ac:dyDescent="0.2">
      <c r="A100" s="4"/>
      <c r="B100" s="4"/>
      <c r="C100" s="4"/>
      <c r="D100" s="4"/>
      <c r="E100" s="4"/>
      <c r="F100" s="4"/>
      <c r="G100" s="4"/>
      <c r="H100" s="4"/>
      <c r="I100" s="4"/>
      <c r="J100" s="4"/>
    </row>
    <row r="101" spans="1:10" ht="15" x14ac:dyDescent="0.2">
      <c r="A101" s="4"/>
      <c r="B101" s="4"/>
      <c r="C101" s="4"/>
      <c r="D101" s="4"/>
      <c r="E101" s="4"/>
      <c r="F101" s="4"/>
      <c r="G101" s="4"/>
      <c r="H101" s="4"/>
      <c r="I101" s="4"/>
      <c r="J101" s="4"/>
    </row>
    <row r="102" spans="1:10" ht="15" x14ac:dyDescent="0.2">
      <c r="A102" s="4"/>
      <c r="B102" s="4"/>
      <c r="C102" s="4"/>
      <c r="D102" s="4"/>
      <c r="E102" s="4"/>
      <c r="F102" s="4"/>
      <c r="G102" s="4"/>
      <c r="H102" s="4"/>
      <c r="I102" s="4"/>
      <c r="J102" s="4"/>
    </row>
  </sheetData>
  <phoneticPr fontId="7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READ THIS FIRST </vt:lpstr>
      <vt:lpstr>Q1-COST of CAPITAL (K-wacc)</vt:lpstr>
      <vt:lpstr>Q2-NWC</vt:lpstr>
      <vt:lpstr>Q3-METRICS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abc</dc:creator>
  <cp:lastModifiedBy>B0008310</cp:lastModifiedBy>
  <cp:lastPrinted>2008-01-30T18:33:04Z</cp:lastPrinted>
  <dcterms:created xsi:type="dcterms:W3CDTF">2005-11-26T04:24:07Z</dcterms:created>
  <dcterms:modified xsi:type="dcterms:W3CDTF">2014-04-07T10:23:08Z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-104502305</vt:i4>
  </property>
  <property fmtid="{D5CDD505-2E9C-101B-9397-08002B2CF9AE}" pid="3" name="_EmailSubject">
    <vt:lpwstr>Week Four MBAD250 Revisions</vt:lpwstr>
  </property>
  <property fmtid="{D5CDD505-2E9C-101B-9397-08002B2CF9AE}" pid="4" name="_AuthorEmail">
    <vt:lpwstr>leah@embanet.com</vt:lpwstr>
  </property>
  <property fmtid="{D5CDD505-2E9C-101B-9397-08002B2CF9AE}" pid="5" name="_AuthorEmailDisplayName">
    <vt:lpwstr>Leah Puckering</vt:lpwstr>
  </property>
  <property fmtid="{D5CDD505-2E9C-101B-9397-08002B2CF9AE}" pid="6" name="_ReviewingToolsShownOnce">
    <vt:lpwstr/>
  </property>
</Properties>
</file>